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01 - TU 0381 Bohumilice ..." sheetId="2" r:id="rId2"/>
    <sheet name="S02 - TU 0461 Chroboly-Če..." sheetId="3" r:id="rId3"/>
    <sheet name="S03 - TU 0491 Zlatá Korun..." sheetId="4" r:id="rId4"/>
    <sheet name="S04 - TU 1791 Rybník-Lipno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'S01 - TU 0381 Bohumilice ...'!$C$124:$K$158</definedName>
    <definedName name="_xlnm.Print_Area" localSheetId="1">'S01 - TU 0381 Bohumilice ...'!$C$4:$J$76,'S01 - TU 0381 Bohumilice ...'!$C$82:$J$106,'S01 - TU 0381 Bohumilice ...'!$C$112:$J$158</definedName>
    <definedName name="_xlnm.Print_Titles" localSheetId="1">'S01 - TU 0381 Bohumilice ...'!$124:$124</definedName>
    <definedName name="_xlnm._FilterDatabase" localSheetId="2" hidden="1">'S02 - TU 0461 Chroboly-Če...'!$C$124:$K$158</definedName>
    <definedName name="_xlnm.Print_Area" localSheetId="2">'S02 - TU 0461 Chroboly-Če...'!$C$4:$J$76,'S02 - TU 0461 Chroboly-Če...'!$C$82:$J$106,'S02 - TU 0461 Chroboly-Če...'!$C$112:$J$158</definedName>
    <definedName name="_xlnm.Print_Titles" localSheetId="2">'S02 - TU 0461 Chroboly-Če...'!$124:$124</definedName>
    <definedName name="_xlnm._FilterDatabase" localSheetId="3" hidden="1">'S03 - TU 0491 Zlatá Korun...'!$C$124:$K$158</definedName>
    <definedName name="_xlnm.Print_Area" localSheetId="3">'S03 - TU 0491 Zlatá Korun...'!$C$4:$J$76,'S03 - TU 0491 Zlatá Korun...'!$C$82:$J$106,'S03 - TU 0491 Zlatá Korun...'!$C$112:$J$158</definedName>
    <definedName name="_xlnm.Print_Titles" localSheetId="3">'S03 - TU 0491 Zlatá Korun...'!$124:$124</definedName>
    <definedName name="_xlnm._FilterDatabase" localSheetId="4" hidden="1">'S04 - TU 1791 Rybník-Lipno'!$C$124:$K$158</definedName>
    <definedName name="_xlnm.Print_Area" localSheetId="4">'S04 - TU 1791 Rybník-Lipno'!$C$4:$J$76,'S04 - TU 1791 Rybník-Lipno'!$C$82:$J$106,'S04 - TU 1791 Rybník-Lipno'!$C$112:$J$158</definedName>
    <definedName name="_xlnm.Print_Titles" localSheetId="4">'S04 - TU 1791 Rybník-Lipno'!$124:$124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58"/>
  <c r="BH158"/>
  <c r="BG158"/>
  <c r="BF158"/>
  <c r="T158"/>
  <c r="T157"/>
  <c r="R158"/>
  <c r="R157"/>
  <c r="P158"/>
  <c r="P157"/>
  <c r="BI156"/>
  <c r="BH156"/>
  <c r="BG156"/>
  <c r="BF156"/>
  <c r="T156"/>
  <c r="T155"/>
  <c r="R156"/>
  <c r="R155"/>
  <c r="P156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91"/>
  <c r="J14"/>
  <c r="J12"/>
  <c r="J119"/>
  <c r="E7"/>
  <c r="E85"/>
  <c i="4" r="J37"/>
  <c r="J36"/>
  <c i="1" r="AY97"/>
  <c i="4" r="J35"/>
  <c i="1" r="AX97"/>
  <c i="4" r="BI158"/>
  <c r="BH158"/>
  <c r="BG158"/>
  <c r="BF158"/>
  <c r="T158"/>
  <c r="T157"/>
  <c r="R158"/>
  <c r="R157"/>
  <c r="P158"/>
  <c r="P157"/>
  <c r="BI156"/>
  <c r="BH156"/>
  <c r="BG156"/>
  <c r="BF156"/>
  <c r="T156"/>
  <c r="T155"/>
  <c r="R156"/>
  <c r="R155"/>
  <c r="P156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91"/>
  <c r="J14"/>
  <c r="J12"/>
  <c r="J119"/>
  <c r="E7"/>
  <c r="E85"/>
  <c i="3" r="J37"/>
  <c r="J36"/>
  <c i="1" r="AY96"/>
  <c i="3" r="J35"/>
  <c i="1" r="AX96"/>
  <c i="3" r="BI158"/>
  <c r="BH158"/>
  <c r="BG158"/>
  <c r="BF158"/>
  <c r="T158"/>
  <c r="T157"/>
  <c r="R158"/>
  <c r="R157"/>
  <c r="P158"/>
  <c r="P157"/>
  <c r="BI156"/>
  <c r="BH156"/>
  <c r="BG156"/>
  <c r="BF156"/>
  <c r="T156"/>
  <c r="T155"/>
  <c r="R156"/>
  <c r="R155"/>
  <c r="P156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91"/>
  <c r="J20"/>
  <c r="J18"/>
  <c r="E18"/>
  <c r="F92"/>
  <c r="J17"/>
  <c r="J15"/>
  <c r="E15"/>
  <c r="F121"/>
  <c r="J14"/>
  <c r="J12"/>
  <c r="J119"/>
  <c r="E7"/>
  <c r="E85"/>
  <c i="2" r="J37"/>
  <c r="J36"/>
  <c i="1" r="AY95"/>
  <c i="2" r="J35"/>
  <c i="1" r="AX95"/>
  <c i="2" r="BI158"/>
  <c r="BH158"/>
  <c r="BG158"/>
  <c r="BF158"/>
  <c r="T158"/>
  <c r="T157"/>
  <c r="R158"/>
  <c r="R157"/>
  <c r="P158"/>
  <c r="P157"/>
  <c r="BI156"/>
  <c r="BH156"/>
  <c r="BG156"/>
  <c r="BF156"/>
  <c r="T156"/>
  <c r="T155"/>
  <c r="R156"/>
  <c r="R155"/>
  <c r="P156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91"/>
  <c r="J20"/>
  <c r="J18"/>
  <c r="E18"/>
  <c r="F122"/>
  <c r="J17"/>
  <c r="J15"/>
  <c r="E15"/>
  <c r="F121"/>
  <c r="J14"/>
  <c r="J12"/>
  <c r="J89"/>
  <c r="E7"/>
  <c r="E115"/>
  <c i="1" r="L90"/>
  <c r="AM90"/>
  <c r="AM89"/>
  <c r="L89"/>
  <c r="AM87"/>
  <c r="L87"/>
  <c r="L85"/>
  <c r="L84"/>
  <c i="2" r="J139"/>
  <c r="BK134"/>
  <c r="BK147"/>
  <c r="BK136"/>
  <c r="J130"/>
  <c r="J138"/>
  <c r="BK154"/>
  <c r="J142"/>
  <c i="3" r="BK147"/>
  <c r="BK139"/>
  <c r="J130"/>
  <c r="J158"/>
  <c r="BK158"/>
  <c r="J151"/>
  <c r="J140"/>
  <c r="J131"/>
  <c r="BK130"/>
  <c i="4" r="J131"/>
  <c r="BK154"/>
  <c r="BK136"/>
  <c r="J154"/>
  <c r="BK146"/>
  <c r="J128"/>
  <c r="BK141"/>
  <c r="J139"/>
  <c r="J140"/>
  <c i="5" r="BK146"/>
  <c r="BK156"/>
  <c r="BK136"/>
  <c r="J151"/>
  <c r="BK141"/>
  <c r="BK130"/>
  <c r="BK134"/>
  <c i="2" r="F37"/>
  <c r="J156"/>
  <c r="BK133"/>
  <c i="3" r="BK144"/>
  <c r="BK133"/>
  <c r="J147"/>
  <c r="J146"/>
  <c r="J138"/>
  <c i="4" r="F37"/>
  <c r="J141"/>
  <c r="BK138"/>
  <c i="5" r="J141"/>
  <c r="BK151"/>
  <c r="BK129"/>
  <c r="BK147"/>
  <c r="J136"/>
  <c r="J140"/>
  <c i="2" r="BK144"/>
  <c r="J154"/>
  <c r="BK131"/>
  <c r="BK148"/>
  <c r="BK130"/>
  <c r="J129"/>
  <c i="3" r="BK142"/>
  <c r="J134"/>
  <c r="BK153"/>
  <c r="J154"/>
  <c r="J142"/>
  <c r="BK129"/>
  <c r="J133"/>
  <c i="4" r="J134"/>
  <c r="J153"/>
  <c r="J133"/>
  <c r="BK151"/>
  <c r="BK140"/>
  <c r="BK143"/>
  <c r="J138"/>
  <c r="J129"/>
  <c i="5" r="J139"/>
  <c r="J153"/>
  <c r="J134"/>
  <c r="BK143"/>
  <c r="J144"/>
  <c i="2" r="BK140"/>
  <c r="J137"/>
  <c r="BK153"/>
  <c r="J140"/>
  <c r="J131"/>
  <c r="J158"/>
  <c r="BK146"/>
  <c r="J136"/>
  <c r="J148"/>
  <c i="3" r="F36"/>
  <c r="J136"/>
  <c r="J141"/>
  <c i="4" r="BK137"/>
  <c r="BK156"/>
  <c r="J143"/>
  <c r="J156"/>
  <c r="BK147"/>
  <c r="BK133"/>
  <c r="J147"/>
  <c r="BK142"/>
  <c r="J144"/>
  <c i="5" r="J147"/>
  <c r="J143"/>
  <c r="J128"/>
  <c r="J142"/>
  <c r="BK132"/>
  <c r="BK137"/>
  <c i="2" r="BK156"/>
  <c r="BK128"/>
  <c r="J144"/>
  <c r="J132"/>
  <c r="J153"/>
  <c r="BK137"/>
  <c r="BK151"/>
  <c i="1" r="AS94"/>
  <c i="3" r="BK128"/>
  <c r="BK151"/>
  <c r="BK148"/>
  <c r="BK141"/>
  <c r="BK134"/>
  <c r="BK136"/>
  <c i="4" r="F35"/>
  <c r="BK139"/>
  <c r="BK129"/>
  <c i="5" r="BK148"/>
  <c r="J156"/>
  <c r="BK139"/>
  <c r="J129"/>
  <c r="J133"/>
  <c i="2" r="BK141"/>
  <c r="BK138"/>
  <c r="J151"/>
  <c r="BK139"/>
  <c r="J128"/>
  <c r="J143"/>
  <c r="BK158"/>
  <c r="J141"/>
  <c i="3" r="BK146"/>
  <c r="BK138"/>
  <c r="J132"/>
  <c r="BK154"/>
  <c r="J156"/>
  <c r="BK143"/>
  <c r="J139"/>
  <c r="J128"/>
  <c r="BK132"/>
  <c i="4" r="J130"/>
  <c r="J146"/>
  <c r="BK158"/>
  <c r="J148"/>
  <c r="BK131"/>
  <c r="BK144"/>
  <c r="BK130"/>
  <c r="BK134"/>
  <c i="5" r="BK153"/>
  <c r="J132"/>
  <c r="J148"/>
  <c r="J137"/>
  <c r="BK154"/>
  <c r="BK138"/>
  <c r="BK142"/>
  <c i="4" r="BK128"/>
  <c r="J132"/>
  <c i="5" r="J130"/>
  <c r="BK144"/>
  <c r="J131"/>
  <c r="J146"/>
  <c r="BK133"/>
  <c r="J138"/>
  <c i="2" r="BK142"/>
  <c r="J133"/>
  <c r="J146"/>
  <c r="J134"/>
  <c r="BK129"/>
  <c r="J147"/>
  <c r="BK132"/>
  <c r="BK143"/>
  <c i="3" r="BK156"/>
  <c r="BK140"/>
  <c r="BK137"/>
  <c r="J129"/>
  <c r="J148"/>
  <c r="J153"/>
  <c r="J144"/>
  <c r="J137"/>
  <c r="J143"/>
  <c r="BK131"/>
  <c i="4" r="J158"/>
  <c r="BK148"/>
  <c r="BK132"/>
  <c r="BK153"/>
  <c r="J142"/>
  <c r="J151"/>
  <c r="J136"/>
  <c r="J137"/>
  <c i="5" r="J158"/>
  <c r="BK131"/>
  <c r="J154"/>
  <c r="BK158"/>
  <c r="BK140"/>
  <c r="BK128"/>
  <c i="2" l="1" r="BK127"/>
  <c r="J127"/>
  <c r="J98"/>
  <c r="P135"/>
  <c r="BK152"/>
  <c r="J152"/>
  <c r="J103"/>
  <c i="3" r="BK127"/>
  <c r="BK145"/>
  <c r="J145"/>
  <c r="J100"/>
  <c r="BK135"/>
  <c r="J135"/>
  <c r="J99"/>
  <c r="T152"/>
  <c r="T149"/>
  <c i="2" r="BK135"/>
  <c r="J135"/>
  <c r="J99"/>
  <c r="T145"/>
  <c i="3" r="T135"/>
  <c r="R152"/>
  <c r="R149"/>
  <c i="2" r="P127"/>
  <c r="BK145"/>
  <c r="J145"/>
  <c r="J100"/>
  <c r="T152"/>
  <c r="T149"/>
  <c i="3" r="R135"/>
  <c r="P152"/>
  <c r="P149"/>
  <c i="4" r="P127"/>
  <c r="T127"/>
  <c r="BK145"/>
  <c r="J145"/>
  <c r="J100"/>
  <c r="R152"/>
  <c r="R149"/>
  <c i="2" r="T127"/>
  <c r="R145"/>
  <c i="3" r="P135"/>
  <c r="BK152"/>
  <c r="J152"/>
  <c r="J103"/>
  <c i="4" r="R135"/>
  <c r="P152"/>
  <c r="P149"/>
  <c i="2" r="R127"/>
  <c r="P145"/>
  <c r="P152"/>
  <c r="P149"/>
  <c i="3" r="P127"/>
  <c r="P126"/>
  <c r="R145"/>
  <c i="4" r="T135"/>
  <c i="2" r="T135"/>
  <c r="R152"/>
  <c r="R149"/>
  <c i="3" r="R127"/>
  <c r="R126"/>
  <c r="P145"/>
  <c i="4" r="R127"/>
  <c r="R126"/>
  <c r="P145"/>
  <c r="P135"/>
  <c r="R145"/>
  <c r="T152"/>
  <c r="T149"/>
  <c i="5" r="P127"/>
  <c r="R127"/>
  <c r="R135"/>
  <c r="P145"/>
  <c r="T152"/>
  <c r="T149"/>
  <c i="2" r="R135"/>
  <c i="3" r="T127"/>
  <c r="T126"/>
  <c r="T145"/>
  <c i="4" r="BK127"/>
  <c r="BK135"/>
  <c r="J135"/>
  <c r="J99"/>
  <c r="T145"/>
  <c r="BK152"/>
  <c r="J152"/>
  <c r="J103"/>
  <c i="5" r="BK127"/>
  <c r="J127"/>
  <c r="J98"/>
  <c r="BK135"/>
  <c r="J135"/>
  <c r="J99"/>
  <c r="P135"/>
  <c r="BK145"/>
  <c r="J145"/>
  <c r="J100"/>
  <c r="R145"/>
  <c r="BK152"/>
  <c r="J152"/>
  <c r="J103"/>
  <c r="R152"/>
  <c r="R149"/>
  <c r="T127"/>
  <c r="T135"/>
  <c r="T145"/>
  <c r="P152"/>
  <c r="P149"/>
  <c i="2" r="BK157"/>
  <c r="J157"/>
  <c r="J105"/>
  <c i="3" r="BK157"/>
  <c r="J157"/>
  <c r="J105"/>
  <c i="2" r="BK150"/>
  <c r="J150"/>
  <c r="J102"/>
  <c i="3" r="BK155"/>
  <c r="J155"/>
  <c r="J104"/>
  <c r="BK150"/>
  <c r="J150"/>
  <c r="J102"/>
  <c i="4" r="BK150"/>
  <c r="J150"/>
  <c r="J102"/>
  <c r="BK157"/>
  <c r="J157"/>
  <c r="J105"/>
  <c i="5" r="BK155"/>
  <c r="J155"/>
  <c r="J104"/>
  <c i="2" r="BK155"/>
  <c r="J155"/>
  <c r="J104"/>
  <c i="4" r="BK155"/>
  <c r="J155"/>
  <c r="J104"/>
  <c i="5" r="BK157"/>
  <c r="J157"/>
  <c r="J105"/>
  <c r="BK150"/>
  <c r="BK149"/>
  <c r="J149"/>
  <c r="J101"/>
  <c r="J89"/>
  <c r="F92"/>
  <c r="E115"/>
  <c r="F121"/>
  <c r="BE128"/>
  <c r="BE129"/>
  <c r="BE130"/>
  <c r="BE131"/>
  <c r="BE138"/>
  <c r="BE139"/>
  <c r="BE143"/>
  <c i="4" r="J127"/>
  <c r="J98"/>
  <c i="5" r="J92"/>
  <c r="BE134"/>
  <c r="BE146"/>
  <c r="BE151"/>
  <c r="BE153"/>
  <c r="BE156"/>
  <c r="J91"/>
  <c r="BE132"/>
  <c r="BE137"/>
  <c r="BE140"/>
  <c r="BE141"/>
  <c r="BE147"/>
  <c r="BE133"/>
  <c r="BE136"/>
  <c r="BE142"/>
  <c r="BE144"/>
  <c r="BE148"/>
  <c r="BE154"/>
  <c r="BE158"/>
  <c i="4" r="E115"/>
  <c r="F121"/>
  <c r="BE128"/>
  <c r="BE139"/>
  <c r="BE141"/>
  <c r="J91"/>
  <c r="BE140"/>
  <c r="J89"/>
  <c r="BE134"/>
  <c r="BE138"/>
  <c r="BE142"/>
  <c r="BE147"/>
  <c r="BE148"/>
  <c i="3" r="J127"/>
  <c r="J98"/>
  <c i="4" r="J92"/>
  <c r="BE130"/>
  <c r="BE132"/>
  <c r="BE137"/>
  <c r="BE143"/>
  <c r="BE146"/>
  <c r="BE151"/>
  <c r="BE153"/>
  <c r="BE154"/>
  <c r="BE156"/>
  <c r="BE158"/>
  <c r="BE131"/>
  <c r="BE144"/>
  <c i="1" r="BB97"/>
  <c i="4" r="F92"/>
  <c r="BE129"/>
  <c r="BE133"/>
  <c r="BE136"/>
  <c i="1" r="BD97"/>
  <c i="3" r="J121"/>
  <c r="J89"/>
  <c r="J92"/>
  <c r="F122"/>
  <c r="BE128"/>
  <c r="F91"/>
  <c r="E115"/>
  <c r="BE133"/>
  <c r="BE134"/>
  <c r="BE137"/>
  <c r="BE140"/>
  <c r="BE141"/>
  <c r="BE142"/>
  <c r="BE144"/>
  <c r="BE146"/>
  <c r="BE147"/>
  <c r="BE151"/>
  <c r="BE153"/>
  <c r="BE154"/>
  <c r="BE158"/>
  <c r="BE129"/>
  <c r="BE130"/>
  <c r="BE131"/>
  <c r="BE132"/>
  <c r="BE136"/>
  <c r="BE138"/>
  <c r="BE139"/>
  <c r="BE143"/>
  <c r="BE148"/>
  <c r="BE156"/>
  <c i="1" r="BC96"/>
  <c i="2" r="F92"/>
  <c r="J119"/>
  <c r="BE130"/>
  <c r="BE131"/>
  <c r="BE134"/>
  <c r="BE136"/>
  <c r="BE137"/>
  <c r="BE138"/>
  <c r="BE139"/>
  <c r="BE144"/>
  <c r="BE158"/>
  <c r="E85"/>
  <c r="F91"/>
  <c r="J121"/>
  <c r="BE128"/>
  <c r="BE133"/>
  <c r="BE140"/>
  <c r="BE143"/>
  <c r="BE156"/>
  <c r="J92"/>
  <c r="BE141"/>
  <c r="BE142"/>
  <c r="BE129"/>
  <c r="BE132"/>
  <c r="BE146"/>
  <c r="BE147"/>
  <c r="BE148"/>
  <c r="BE151"/>
  <c r="BE153"/>
  <c r="BE154"/>
  <c i="1" r="BD95"/>
  <c i="2" r="F35"/>
  <c i="1" r="BB95"/>
  <c i="4" r="J34"/>
  <c i="1" r="AW97"/>
  <c i="3" r="J34"/>
  <c i="1" r="AW96"/>
  <c i="4" r="F36"/>
  <c i="1" r="BC97"/>
  <c i="5" r="F35"/>
  <c i="1" r="BB98"/>
  <c i="2" r="F34"/>
  <c i="1" r="BA95"/>
  <c i="5" r="F36"/>
  <c i="1" r="BC98"/>
  <c i="2" r="J34"/>
  <c i="1" r="AW95"/>
  <c i="5" r="J34"/>
  <c i="1" r="AW98"/>
  <c i="3" r="F34"/>
  <c i="1" r="BA96"/>
  <c i="3" r="F37"/>
  <c i="1" r="BD96"/>
  <c i="5" r="F34"/>
  <c i="1" r="BA98"/>
  <c i="2" r="F36"/>
  <c i="1" r="BC95"/>
  <c i="3" r="F35"/>
  <c i="1" r="BB96"/>
  <c i="5" r="F37"/>
  <c i="1" r="BD98"/>
  <c r="BD94"/>
  <c r="W33"/>
  <c i="4" r="F34"/>
  <c i="1" r="BA97"/>
  <c i="4" l="1" r="BK126"/>
  <c i="3" r="P125"/>
  <c i="1" r="AU96"/>
  <c i="4" r="R125"/>
  <c i="3" r="T125"/>
  <c i="5" r="T126"/>
  <c r="T125"/>
  <c i="3" r="R125"/>
  <c i="4" r="T126"/>
  <c r="T125"/>
  <c i="5" r="P126"/>
  <c r="P125"/>
  <c i="1" r="AU98"/>
  <c i="4" r="P126"/>
  <c r="P125"/>
  <c i="1" r="AU97"/>
  <c i="2" r="P126"/>
  <c r="P125"/>
  <c i="1" r="AU95"/>
  <c i="5" r="R126"/>
  <c r="R125"/>
  <c i="2" r="T126"/>
  <c r="T125"/>
  <c r="R126"/>
  <c r="R125"/>
  <c i="3" r="BK126"/>
  <c r="BK149"/>
  <c r="J149"/>
  <c r="J101"/>
  <c i="4" r="BK149"/>
  <c r="J149"/>
  <c r="J101"/>
  <c i="5" r="J150"/>
  <c r="J102"/>
  <c i="2" r="BK126"/>
  <c r="J126"/>
  <c r="J97"/>
  <c r="BK149"/>
  <c r="J149"/>
  <c r="J101"/>
  <c i="5" r="BK126"/>
  <c r="BK125"/>
  <c r="J125"/>
  <c r="J96"/>
  <c i="3" r="J33"/>
  <c i="1" r="AV96"/>
  <c r="AT96"/>
  <c i="5" r="J33"/>
  <c i="1" r="AV98"/>
  <c r="AT98"/>
  <c i="2" r="F33"/>
  <c i="1" r="AZ95"/>
  <c i="5" r="F33"/>
  <c i="1" r="AZ98"/>
  <c i="3" r="F33"/>
  <c i="1" r="AZ96"/>
  <c i="4" r="F33"/>
  <c i="1" r="AZ97"/>
  <c r="BC94"/>
  <c r="W32"/>
  <c i="2" r="J33"/>
  <c i="1" r="AV95"/>
  <c r="AT95"/>
  <c r="BB94"/>
  <c r="W31"/>
  <c i="4" r="J33"/>
  <c i="1" r="AV97"/>
  <c r="AT97"/>
  <c r="BA94"/>
  <c r="AW94"/>
  <c r="AK30"/>
  <c i="3" l="1" r="BK125"/>
  <c r="J125"/>
  <c r="J96"/>
  <c i="4" r="BK125"/>
  <c r="J125"/>
  <c r="J96"/>
  <c i="3" r="J126"/>
  <c r="J97"/>
  <c i="4" r="J126"/>
  <c r="J97"/>
  <c i="2" r="BK125"/>
  <c r="J125"/>
  <c i="5" r="J126"/>
  <c r="J97"/>
  <c i="2" r="J30"/>
  <c i="1" r="AG95"/>
  <c r="W30"/>
  <c r="AU94"/>
  <c i="5" r="J30"/>
  <c i="1" r="AG98"/>
  <c r="AY94"/>
  <c r="AZ94"/>
  <c r="W29"/>
  <c r="AX94"/>
  <c i="5" l="1" r="J39"/>
  <c i="2" r="J39"/>
  <c r="J96"/>
  <c i="1" r="AN98"/>
  <c r="AN95"/>
  <c i="4" r="J30"/>
  <c i="1" r="AG97"/>
  <c i="3" r="J30"/>
  <c i="1" r="AG96"/>
  <c r="AV94"/>
  <c r="AK29"/>
  <c i="3" l="1" r="J39"/>
  <c i="4" r="J39"/>
  <c i="1" r="AN96"/>
  <c r="AN97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<sst xmlns="http://schemas.openxmlformats.org/spreadsheetml/2006/main">
  <si>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</si>
  <si>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</si>
  <si>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</si>
  <si>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</si>
  <si>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</si>
  <si>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{d35dfac7-0ffd-461f-9bfe-5efb1b70eab4}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</si>
  <si>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</si>
  <si>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</si>
  <si>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</si>
  <si>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</si>
  <si>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</si>
  <si>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</si>
  <si>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0,00001</t>
  </si>
  <si>
    <t>Kód:</t>
  </si>
  <si>
    <t>65424069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</si>
  <si>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</si>
  <si>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</si>
  <si>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Čištění a drobné opravy propustků u OŘ Plzeň</t>
  </si>
  <si>
    <t>KSO:</t>
  </si>
  <si>
    <t>CC-CZ:</t>
  </si>
  <si>
    <t>Místo:</t>
  </si>
  <si>
    <t xml:space="preserve"> </t>
  </si>
  <si>
    <t>Datum:</t>
  </si>
  <si>
    <t>4. 9. 2024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</si>
  <si>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</si>
  <si>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</si>
  <si>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</si>
  <si>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</si>
  <si>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</si>
  <si>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</si>
  <si>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</si>
  <si>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</si>
  <si>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</si>
  <si>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</si>
  <si>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</si>
  <si>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</si>
  <si>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</si>
  <si>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</si>
  <si>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</si>
  <si>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</si>
  <si>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</si>
  <si>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</si>
  <si>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</si>
  <si>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</si>
  <si>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</si>
  <si>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</si>
  <si>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</si>
  <si>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</si>
  <si>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</si>
  <si>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</si>
  <si>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</si>
  <si>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</si>
  <si>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</si>
  <si>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</si>
  <si>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</si>
  <si>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</si>
  <si>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</si>
  <si>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</si>
  <si>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</si>
  <si>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</si>
  <si>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</si>
  <si>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</si>
  <si>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</si>
  <si>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</si>
  <si>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</si>
  <si>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</si>
  <si>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</si>
  <si>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</si>
  <si>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</si>
  <si>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</si>
  <si>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</si>
  <si>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</si>
  <si>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</si>
  <si>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</si>
  <si>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</si>
  <si>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</si>
  <si>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</si>
  <si>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</si>
  <si>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S01</t>
  </si>
  <si>
    <t>TU 0381 Bohumilice v Čechách-Lenora</t>
  </si>
  <si>
    <t>STA</t>
  </si>
  <si>
    <t>1</t>
  </si>
  <si>
    <t>{9d039070-3b7d-4daa-af08-f478356ea33b}</t>
  </si>
  <si>
    <t>2</t>
  </si>
  <si>
    <t>S02</t>
  </si>
  <si>
    <t>TU 0461 Chroboly-Černý Kříž</t>
  </si>
  <si>
    <t>{94409b1b-ae0b-448a-a56b-9e004a04fc0d}</t>
  </si>
  <si>
    <t>S03</t>
  </si>
  <si>
    <t>TU 0491 Zlatá Koruna-Hořice na Šumavě</t>
  </si>
  <si>
    <t>{c7edc0cf-de46-4e9d-831b-29325f46f06b}</t>
  </si>
  <si>
    <t>S04</t>
  </si>
  <si>
    <t>TU 1791 Rybník-Lipno</t>
  </si>
  <si>
    <t>{5457e286-6689-4946-aece-326f58237530}</t>
  </si>
  <si>
    <t>KRYCÍ LIST SOUPISU PRACÍ</t>
  </si>
  <si>
    <t>Objekt:</t>
  </si>
  <si>
    <t>S01 - TU 0381 Bohumilice v Čechách-Lenora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</si>
  <si>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</si>
  <si>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</si>
  <si>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</si>
  <si>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</si>
  <si>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</si>
  <si>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</si>
  <si>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</si>
  <si>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</si>
  <si>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</si>
  <si>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</si>
  <si>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</si>
  <si>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</si>
  <si>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</si>
  <si>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</si>
  <si>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</si>
  <si>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</si>
  <si>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</si>
  <si>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</si>
  <si>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</si>
  <si>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</si>
  <si>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</si>
  <si>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</si>
  <si>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</si>
  <si>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</si>
  <si>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</si>
  <si>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</si>
  <si>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</si>
  <si>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</si>
  <si>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</si>
  <si>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</si>
  <si>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</si>
  <si>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</si>
  <si>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111203201</t>
  </si>
  <si>
    <t>Odstranění křovin a stromů s ponecháním kořenů z plochy do 1000 m2</t>
  </si>
  <si>
    <t>m2</t>
  </si>
  <si>
    <t>4</t>
  </si>
  <si>
    <t>204770538</t>
  </si>
  <si>
    <t>112155315</t>
  </si>
  <si>
    <t>Štěpkování keřového porostu hustého s naložením</t>
  </si>
  <si>
    <t>-104373094</t>
  </si>
  <si>
    <t>3</t>
  </si>
  <si>
    <t>122211101</t>
  </si>
  <si>
    <t>Odkopávky a prokopávky v hornině třídy těžitelnosti I, skupiny 3 ručně</t>
  </si>
  <si>
    <t>m3</t>
  </si>
  <si>
    <t>755543886</t>
  </si>
  <si>
    <t>162211311</t>
  </si>
  <si>
    <t>Vodorovné přemístění výkopku z horniny třídy těžitelnosti I skupiny 1 až 3 stavebním kolečkem do 10 m</t>
  </si>
  <si>
    <t>-1836881064</t>
  </si>
  <si>
    <t>5</t>
  </si>
  <si>
    <t>167111101</t>
  </si>
  <si>
    <t>Nakládání výkopku z hornin třídy těžitelnosti I skupiny 1 až 3 ručně</t>
  </si>
  <si>
    <t>-1441598606</t>
  </si>
  <si>
    <t>6</t>
  </si>
  <si>
    <t>171112221</t>
  </si>
  <si>
    <t>Uložení sypaniny z hornin nesoudržných sypkých do násypů přes 3 m3 pro spodní stavbu železnic ručně</t>
  </si>
  <si>
    <t>991621368</t>
  </si>
  <si>
    <t>7</t>
  </si>
  <si>
    <t>181111133</t>
  </si>
  <si>
    <t>Plošná úprava terénu do 500 m2 zemina skupiny 1 až 4 nerovnosti přes 150 do 200 mm ve svahu přes 1:2 do 1:1</t>
  </si>
  <si>
    <t>-253957059</t>
  </si>
  <si>
    <t>9</t>
  </si>
  <si>
    <t>Ostatní konstrukce a práce, bourání</t>
  </si>
  <si>
    <t>8</t>
  </si>
  <si>
    <t>938111111</t>
  </si>
  <si>
    <t>Čištění zdiva opěr, pilířů, křídel od mechu a jiné vegetace</t>
  </si>
  <si>
    <t>1419275387</t>
  </si>
  <si>
    <t>952904121</t>
  </si>
  <si>
    <t>Čištění mostních objektů - ruční odstranění nánosů z otvorů v do 1,5 m</t>
  </si>
  <si>
    <t>-1263271614</t>
  </si>
  <si>
    <t>10</t>
  </si>
  <si>
    <t>952904152</t>
  </si>
  <si>
    <t>Čištění mostních objektů - pročištění vtoků a výtoků ručně</t>
  </si>
  <si>
    <t>386255008</t>
  </si>
  <si>
    <t>11</t>
  </si>
  <si>
    <t>985142112</t>
  </si>
  <si>
    <t>Vysekání spojovací hmoty ze spár zdiva hl do 40 mm dl přes 6 do 12 m/m2</t>
  </si>
  <si>
    <t>350077679</t>
  </si>
  <si>
    <t>985211112</t>
  </si>
  <si>
    <t>Vyklínování uvolněných kamenů ve zdivu se spárami dl přes 6 do 12 m/m2</t>
  </si>
  <si>
    <t>1687269194</t>
  </si>
  <si>
    <t>13</t>
  </si>
  <si>
    <t>985223210</t>
  </si>
  <si>
    <t>Přezdívání kamenného zdiva do aktivované malty objemu do 1 m3</t>
  </si>
  <si>
    <t>568169963</t>
  </si>
  <si>
    <t>14</t>
  </si>
  <si>
    <t>M</t>
  </si>
  <si>
    <t>58380750</t>
  </si>
  <si>
    <t>kámen lomový regulační</t>
  </si>
  <si>
    <t>t</t>
  </si>
  <si>
    <t>2127039348</t>
  </si>
  <si>
    <t>15</t>
  </si>
  <si>
    <t>985231112</t>
  </si>
  <si>
    <t>Spárování zdiva aktivovanou maltou spára hl do 40 mm dl přes 6 do 12 m/m2</t>
  </si>
  <si>
    <t>1773818016</t>
  </si>
  <si>
    <t>16</t>
  </si>
  <si>
    <t>985311112</t>
  </si>
  <si>
    <t>Reprofilace stěn cementovou sanační maltou tl přes 10 do 20 mm</t>
  </si>
  <si>
    <t>1829845005</t>
  </si>
  <si>
    <t>998</t>
  </si>
  <si>
    <t>Přesun hmot</t>
  </si>
  <si>
    <t>17</t>
  </si>
  <si>
    <t>998212111</t>
  </si>
  <si>
    <t>Přesun hmot pro mosty zděné, monolitické betonové nebo ocelové v do 20 m</t>
  </si>
  <si>
    <t>-925489345</t>
  </si>
  <si>
    <t>18</t>
  </si>
  <si>
    <t>998212195</t>
  </si>
  <si>
    <t>Příplatek k přesunu hmot pro mosty zděné nebo monolitické za zvětšený přesun do 5000 m</t>
  </si>
  <si>
    <t>-751086276</t>
  </si>
  <si>
    <t>19</t>
  </si>
  <si>
    <t>998212199</t>
  </si>
  <si>
    <t>Příplatek k přesunu hmot pro mosty zděné nebo monolitické za zvětšený přesun ZKD 5000 m</t>
  </si>
  <si>
    <t>-28260232</t>
  </si>
  <si>
    <t>VRN</t>
  </si>
  <si>
    <t>Vedlejší rozpočtové náklady</t>
  </si>
  <si>
    <t>VRN3</t>
  </si>
  <si>
    <t>Zařízení staveniště</t>
  </si>
  <si>
    <t>20</t>
  </si>
  <si>
    <t>030001000</t>
  </si>
  <si>
    <t>soubor</t>
  </si>
  <si>
    <t>980438784</t>
  </si>
  <si>
    <t>VRN6</t>
  </si>
  <si>
    <t>Územní vlivy</t>
  </si>
  <si>
    <t>062002000</t>
  </si>
  <si>
    <t>Ztížené dopravní podmínky</t>
  </si>
  <si>
    <t>1267754615</t>
  </si>
  <si>
    <t>22</t>
  </si>
  <si>
    <t>063002000</t>
  </si>
  <si>
    <t>Práce na těžce přístupných místech</t>
  </si>
  <si>
    <t>soubor…</t>
  </si>
  <si>
    <t>-1910789321</t>
  </si>
  <si>
    <t>VRN7</t>
  </si>
  <si>
    <t>Provozní vlivy</t>
  </si>
  <si>
    <t>23</t>
  </si>
  <si>
    <t>079002000</t>
  </si>
  <si>
    <t>Ostatní provozní vlivy</t>
  </si>
  <si>
    <t>816731048</t>
  </si>
  <si>
    <t>VRN8</t>
  </si>
  <si>
    <t>Přesun stavebních kapacit</t>
  </si>
  <si>
    <t>24</t>
  </si>
  <si>
    <t>081002000</t>
  </si>
  <si>
    <t>Doprava zaměstnanců</t>
  </si>
  <si>
    <t>1315767916</t>
  </si>
  <si>
    <t>S02 - TU 0461 Chroboly-Černý Kříž</t>
  </si>
  <si>
    <t>26</t>
  </si>
  <si>
    <t>28</t>
  </si>
  <si>
    <t>30</t>
  </si>
  <si>
    <t>32</t>
  </si>
  <si>
    <t>34</t>
  </si>
  <si>
    <t>36</t>
  </si>
  <si>
    <t>38</t>
  </si>
  <si>
    <t>40</t>
  </si>
  <si>
    <t>42</t>
  </si>
  <si>
    <t>44</t>
  </si>
  <si>
    <t>46</t>
  </si>
  <si>
    <t>48</t>
  </si>
  <si>
    <t>S03 - TU 0491 Zlatá Koruna-Hořice na Šumavě</t>
  </si>
  <si>
    <t>S04 - TU 1791 Rybník-Lipno</t>
  </si>
  <si>
    <t>-348010290</t>
  </si>
  <si>
    <t>-296424074</t>
  </si>
  <si>
    <t>1916015175</t>
  </si>
  <si>
    <t>484679912</t>
  </si>
  <si>
    <t>-36563568</t>
  </si>
  <si>
    <t>972589194</t>
  </si>
  <si>
    <t>-1940016010</t>
  </si>
  <si>
    <t>-1326290862</t>
  </si>
  <si>
    <t>1076002103</t>
  </si>
  <si>
    <t>-416576992</t>
  </si>
  <si>
    <t>-1212764820</t>
  </si>
  <si>
    <t>1745777236</t>
  </si>
  <si>
    <t>-1845933404</t>
  </si>
  <si>
    <t>-1265298754</t>
  </si>
  <si>
    <t>844850292</t>
  </si>
  <si>
    <t>533878128</t>
  </si>
  <si>
    <t>-989073540</t>
  </si>
  <si>
    <t>1491243524</t>
  </si>
  <si>
    <t>1845424059</t>
  </si>
  <si>
    <t>-2119216604</t>
  </si>
  <si>
    <t>1060112089</t>
  </si>
  <si>
    <t>-367925734</t>
  </si>
  <si>
    <t>1295740657</t>
  </si>
  <si>
    <t>-439737206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</si>
</sst>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6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6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65424069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Čištění a drobné opravy propustků u OŘ Plzeň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4. 9. 2024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ROUND(SUM(AV94:AW94),2)</f>
        <v>0</v>
      </c>
      <c r="AU94" s="112">
        <f>ROUND(SUM(AU95:AU98),5)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ROUND(SUM(AZ95:AZ98),2)</f>
        <v>0</v>
      </c>
      <c r="BA94" s="111">
        <f>ROUND(SUM(BA95:BA98),2)</f>
        <v>0</v>
      </c>
      <c r="BB94" s="111">
        <f>ROUND(SUM(BB95:BB98),2)</f>
        <v>0</v>
      </c>
      <c r="BC94" s="111">
        <f>ROUND(SUM(BC95:BC98),2)</f>
        <v>0</v>
      </c>
      <c r="BD94" s="113">
        <f>ROUND(SUM(BD95:BD98),2)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'S01 - TU 0381 Bohumilice 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'S01 - TU 0381 Bohumilice ...'!P125</f>
        <v>0</v>
      </c>
      <c r="AV95" s="125">
        <f>'S01 - TU 0381 Bohumilice ...'!J33</f>
        <v>0</v>
      </c>
      <c r="AW95" s="125">
        <f>'S01 - TU 0381 Bohumilice ...'!J34</f>
        <v>0</v>
      </c>
      <c r="AX95" s="125">
        <f>'S01 - TU 0381 Bohumilice ...'!J35</f>
        <v>0</v>
      </c>
      <c r="AY95" s="125">
        <f>'S01 - TU 0381 Bohumilice ...'!J36</f>
        <v>0</v>
      </c>
      <c r="AZ95" s="125">
        <f>'S01 - TU 0381 Bohumilice ...'!F33</f>
        <v>0</v>
      </c>
      <c r="BA95" s="125">
        <f>'S01 - TU 0381 Bohumilice ...'!F34</f>
        <v>0</v>
      </c>
      <c r="BB95" s="125">
        <f>'S01 - TU 0381 Bohumilice ...'!F35</f>
        <v>0</v>
      </c>
      <c r="BC95" s="125">
        <f>'S01 - TU 0381 Bohumilice ...'!F36</f>
        <v>0</v>
      </c>
      <c r="BD95" s="127">
        <f>'S01 - TU 0381 Bohumilice 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'S02 - TU 0461 Chroboly-Če...'!J30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'S02 - TU 0461 Chroboly-Če...'!P125</f>
        <v>0</v>
      </c>
      <c r="AV96" s="125">
        <f>'S02 - TU 0461 Chroboly-Če...'!J33</f>
        <v>0</v>
      </c>
      <c r="AW96" s="125">
        <f>'S02 - TU 0461 Chroboly-Če...'!J34</f>
        <v>0</v>
      </c>
      <c r="AX96" s="125">
        <f>'S02 - TU 0461 Chroboly-Če...'!J35</f>
        <v>0</v>
      </c>
      <c r="AY96" s="125">
        <f>'S02 - TU 0461 Chroboly-Če...'!J36</f>
        <v>0</v>
      </c>
      <c r="AZ96" s="125">
        <f>'S02 - TU 0461 Chroboly-Če...'!F33</f>
        <v>0</v>
      </c>
      <c r="BA96" s="125">
        <f>'S02 - TU 0461 Chroboly-Če...'!F34</f>
        <v>0</v>
      </c>
      <c r="BB96" s="125">
        <f>'S02 - TU 0461 Chroboly-Če...'!F35</f>
        <v>0</v>
      </c>
      <c r="BC96" s="125">
        <f>'S02 - TU 0461 Chroboly-Če...'!F36</f>
        <v>0</v>
      </c>
      <c r="BD96" s="127">
        <f>'S02 - TU 0461 Chroboly-Če...'!F37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24.7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'S03 - TU 0491 Zlatá Korun...'!J30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4">
        <v>0</v>
      </c>
      <c r="AT97" s="125">
        <f>ROUND(SUM(AV97:AW97),2)</f>
        <v>0</v>
      </c>
      <c r="AU97" s="126">
        <f>'S03 - TU 0491 Zlatá Korun...'!P125</f>
        <v>0</v>
      </c>
      <c r="AV97" s="125">
        <f>'S03 - TU 0491 Zlatá Korun...'!J33</f>
        <v>0</v>
      </c>
      <c r="AW97" s="125">
        <f>'S03 - TU 0491 Zlatá Korun...'!J34</f>
        <v>0</v>
      </c>
      <c r="AX97" s="125">
        <f>'S03 - TU 0491 Zlatá Korun...'!J35</f>
        <v>0</v>
      </c>
      <c r="AY97" s="125">
        <f>'S03 - TU 0491 Zlatá Korun...'!J36</f>
        <v>0</v>
      </c>
      <c r="AZ97" s="125">
        <f>'S03 - TU 0491 Zlatá Korun...'!F33</f>
        <v>0</v>
      </c>
      <c r="BA97" s="125">
        <f>'S03 - TU 0491 Zlatá Korun...'!F34</f>
        <v>0</v>
      </c>
      <c r="BB97" s="125">
        <f>'S03 - TU 0491 Zlatá Korun...'!F35</f>
        <v>0</v>
      </c>
      <c r="BC97" s="125">
        <f>'S03 - TU 0491 Zlatá Korun...'!F36</f>
        <v>0</v>
      </c>
      <c r="BD97" s="127">
        <f>'S03 - TU 0491 Zlatá Korun...'!F37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7" customFormat="1" ht="16.5" customHeight="1">
      <c r="A98" s="116" t="s">
        <v>77</v>
      </c>
      <c r="B98" s="117"/>
      <c r="C98" s="118"/>
      <c r="D98" s="119" t="s">
        <v>90</v>
      </c>
      <c r="E98" s="119"/>
      <c r="F98" s="119"/>
      <c r="G98" s="119"/>
      <c r="H98" s="119"/>
      <c r="I98" s="120"/>
      <c r="J98" s="119" t="s">
        <v>91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'S04 - TU 1791 Rybník-Lipno'!J30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80</v>
      </c>
      <c r="AR98" s="123"/>
      <c r="AS98" s="129">
        <v>0</v>
      </c>
      <c r="AT98" s="130">
        <f>ROUND(SUM(AV98:AW98),2)</f>
        <v>0</v>
      </c>
      <c r="AU98" s="131">
        <f>'S04 - TU 1791 Rybník-Lipno'!P125</f>
        <v>0</v>
      </c>
      <c r="AV98" s="130">
        <f>'S04 - TU 1791 Rybník-Lipno'!J33</f>
        <v>0</v>
      </c>
      <c r="AW98" s="130">
        <f>'S04 - TU 1791 Rybník-Lipno'!J34</f>
        <v>0</v>
      </c>
      <c r="AX98" s="130">
        <f>'S04 - TU 1791 Rybník-Lipno'!J35</f>
        <v>0</v>
      </c>
      <c r="AY98" s="130">
        <f>'S04 - TU 1791 Rybník-Lipno'!J36</f>
        <v>0</v>
      </c>
      <c r="AZ98" s="130">
        <f>'S04 - TU 1791 Rybník-Lipno'!F33</f>
        <v>0</v>
      </c>
      <c r="BA98" s="130">
        <f>'S04 - TU 1791 Rybník-Lipno'!F34</f>
        <v>0</v>
      </c>
      <c r="BB98" s="130">
        <f>'S04 - TU 1791 Rybník-Lipno'!F35</f>
        <v>0</v>
      </c>
      <c r="BC98" s="130">
        <f>'S04 - TU 1791 Rybník-Lipno'!F36</f>
        <v>0</v>
      </c>
      <c r="BD98" s="132">
        <f>'S04 - TU 1791 Rybník-Lipno'!F37</f>
        <v>0</v>
      </c>
      <c r="BE98" s="7"/>
      <c r="BT98" s="128" t="s">
        <v>81</v>
      </c>
      <c r="BV98" s="128" t="s">
        <v>75</v>
      </c>
      <c r="BW98" s="128" t="s">
        <v>92</v>
      </c>
      <c r="BX98" s="128" t="s">
        <v>5</v>
      </c>
      <c r="CL98" s="128" t="s">
        <v>1</v>
      </c>
      <c r="CM98" s="128" t="s">
        <v>83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250ldWW6COJmtJ7RZPkCsuissyikV5r/qLY4Wv/9DVPMM3UBV1KUFcqxUuCyd2+oNGSRnrAl9tEDt1I8EDUhMQ==" hashValue="2DTb+DXya3TKVUU9gxT/Fb6Lcvp9FRzrNmeUyEGF1RRwDEWXppxnw3KMMZweQ1+WVppPpztd7CFzEA8aczDxig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01 - TU 0381 Bohumilice ...'!C2" display="/"/>
    <hyperlink ref="A96" location="'S02 - TU 0461 Chroboly-Če...'!C2" display="/"/>
    <hyperlink ref="A97" location="'S03 - TU 0491 Zlatá Korun...'!C2" display="/"/>
    <hyperlink ref="A98" location="'S04 - TU 1791 Rybník-Lipno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Čištění a drobné opravy propustků u OŘ Plzeň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4. 9. 2024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ROUND((SUM(BE125:BE158)),  2)</f>
        <v>0</v>
      </c>
      <c r="G33" s="35"/>
      <c r="H33" s="35"/>
      <c r="I33" s="152">
        <v>0.20999999999999999</v>
      </c>
      <c r="J33" s="151">
        <f>ROUND(((SUM(BE125:BE158))*I33),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ROUND((SUM(BF125:BF158)),  2)</f>
        <v>0</v>
      </c>
      <c r="G34" s="35"/>
      <c r="H34" s="35"/>
      <c r="I34" s="152">
        <v>0.12</v>
      </c>
      <c r="J34" s="151">
        <f>ROUND(((SUM(BF125:BF158))*I34),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ROUND((SUM(BG125:BG158)),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ROUND((SUM(BH125:BH158)),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ROUND((SUM(BI125:BI158)),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Čištění a drobné opravy propustků u OŘ Plzeň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S01 - TU 0381 Bohumilice v Čechách-Lenora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4. 9. 2024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101</v>
      </c>
      <c r="E97" s="179"/>
      <c r="F97" s="179"/>
      <c r="G97" s="179"/>
      <c r="H97" s="179"/>
      <c r="I97" s="179"/>
      <c r="J97" s="180">
        <f>J126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102</v>
      </c>
      <c r="E98" s="185"/>
      <c r="F98" s="185"/>
      <c r="G98" s="185"/>
      <c r="H98" s="185"/>
      <c r="I98" s="185"/>
      <c r="J98" s="186">
        <f>J127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103</v>
      </c>
      <c r="E99" s="185"/>
      <c r="F99" s="185"/>
      <c r="G99" s="185"/>
      <c r="H99" s="185"/>
      <c r="I99" s="185"/>
      <c r="J99" s="186">
        <f>J135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104</v>
      </c>
      <c r="E100" s="185"/>
      <c r="F100" s="185"/>
      <c r="G100" s="185"/>
      <c r="H100" s="185"/>
      <c r="I100" s="185"/>
      <c r="J100" s="186">
        <f>J145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6"/>
      <c r="C101" s="177"/>
      <c r="D101" s="178" t="s">
        <v>105</v>
      </c>
      <c r="E101" s="179"/>
      <c r="F101" s="179"/>
      <c r="G101" s="179"/>
      <c r="H101" s="179"/>
      <c r="I101" s="179"/>
      <c r="J101" s="180">
        <f>J149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2"/>
      <c r="C102" s="183"/>
      <c r="D102" s="184" t="s">
        <v>106</v>
      </c>
      <c r="E102" s="185"/>
      <c r="F102" s="185"/>
      <c r="G102" s="185"/>
      <c r="H102" s="185"/>
      <c r="I102" s="185"/>
      <c r="J102" s="186">
        <f>J150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107</v>
      </c>
      <c r="E103" s="185"/>
      <c r="F103" s="185"/>
      <c r="G103" s="185"/>
      <c r="H103" s="185"/>
      <c r="I103" s="185"/>
      <c r="J103" s="186">
        <f>J152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108</v>
      </c>
      <c r="E104" s="185"/>
      <c r="F104" s="185"/>
      <c r="G104" s="185"/>
      <c r="H104" s="185"/>
      <c r="I104" s="185"/>
      <c r="J104" s="186">
        <f>J155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109</v>
      </c>
      <c r="E105" s="185"/>
      <c r="F105" s="185"/>
      <c r="G105" s="185"/>
      <c r="H105" s="185"/>
      <c r="I105" s="185"/>
      <c r="J105" s="186">
        <f>J157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110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71" t="str">
        <f>E7</f>
        <v>Čištění a drobné opravy propustků u OŘ Plzeň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94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S01 - TU 0381 Bohumilice v Čechách-Lenora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 xml:space="preserve"> </v>
      </c>
      <c r="G119" s="37"/>
      <c r="H119" s="37"/>
      <c r="I119" s="29" t="s">
        <v>22</v>
      </c>
      <c r="J119" s="76" t="str">
        <f>IF(J12="","",J12)</f>
        <v>4. 9. 2024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 xml:space="preserve"> </v>
      </c>
      <c r="G121" s="37"/>
      <c r="H121" s="37"/>
      <c r="I121" s="29" t="s">
        <v>29</v>
      </c>
      <c r="J121" s="33" t="str">
        <f>E21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27</v>
      </c>
      <c r="D122" s="37"/>
      <c r="E122" s="37"/>
      <c r="F122" s="24" t="str">
        <f>IF(E18="","",E18)</f>
        <v>Vyplň údaj</v>
      </c>
      <c r="G122" s="37"/>
      <c r="H122" s="37"/>
      <c r="I122" s="29" t="s">
        <v>31</v>
      </c>
      <c r="J122" s="33" t="str">
        <f>E24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8"/>
      <c r="B124" s="189"/>
      <c r="C124" s="190" t="s">
        <v>111</v>
      </c>
      <c r="D124" s="191" t="s">
        <v>58</v>
      </c>
      <c r="E124" s="191" t="s">
        <v>54</v>
      </c>
      <c r="F124" s="191" t="s">
        <v>55</v>
      </c>
      <c r="G124" s="191" t="s">
        <v>112</v>
      </c>
      <c r="H124" s="191" t="s">
        <v>113</v>
      </c>
      <c r="I124" s="191" t="s">
        <v>114</v>
      </c>
      <c r="J124" s="192" t="s">
        <v>98</v>
      </c>
      <c r="K124" s="193" t="s">
        <v>115</v>
      </c>
      <c r="L124" s="194"/>
      <c r="M124" s="97" t="s">
        <v>1</v>
      </c>
      <c r="N124" s="98" t="s">
        <v>37</v>
      </c>
      <c r="O124" s="98" t="s">
        <v>116</v>
      </c>
      <c r="P124" s="98" t="s">
        <v>117</v>
      </c>
      <c r="Q124" s="98" t="s">
        <v>118</v>
      </c>
      <c r="R124" s="98" t="s">
        <v>119</v>
      </c>
      <c r="S124" s="98" t="s">
        <v>120</v>
      </c>
      <c r="T124" s="99" t="s">
        <v>121</v>
      </c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</row>
    <row r="125" s="2" customFormat="1" ht="22.8" customHeight="1">
      <c r="A125" s="35"/>
      <c r="B125" s="36"/>
      <c r="C125" s="104" t="s">
        <v>122</v>
      </c>
      <c r="D125" s="37"/>
      <c r="E125" s="37"/>
      <c r="F125" s="37"/>
      <c r="G125" s="37"/>
      <c r="H125" s="37"/>
      <c r="I125" s="37"/>
      <c r="J125" s="195">
        <f>BK125</f>
        <v>0</v>
      </c>
      <c r="K125" s="37"/>
      <c r="L125" s="41"/>
      <c r="M125" s="100"/>
      <c r="N125" s="196"/>
      <c r="O125" s="101"/>
      <c r="P125" s="197">
        <f>P126+P149</f>
        <v>0</v>
      </c>
      <c r="Q125" s="101"/>
      <c r="R125" s="197">
        <f>R126+R149</f>
        <v>4.6507779999999999</v>
      </c>
      <c r="S125" s="101"/>
      <c r="T125" s="198">
        <f>T126+T149</f>
        <v>7.9859999999999998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72</v>
      </c>
      <c r="AU125" s="14" t="s">
        <v>100</v>
      </c>
      <c r="BK125" s="199">
        <f>BK126+BK149</f>
        <v>0</v>
      </c>
    </row>
    <row r="126" s="12" customFormat="1" ht="25.92" customHeight="1">
      <c r="A126" s="12"/>
      <c r="B126" s="200"/>
      <c r="C126" s="201"/>
      <c r="D126" s="202" t="s">
        <v>72</v>
      </c>
      <c r="E126" s="203" t="s">
        <v>123</v>
      </c>
      <c r="F126" s="203" t="s">
        <v>124</v>
      </c>
      <c r="G126" s="201"/>
      <c r="H126" s="201"/>
      <c r="I126" s="204"/>
      <c r="J126" s="205">
        <f>BK126</f>
        <v>0</v>
      </c>
      <c r="K126" s="201"/>
      <c r="L126" s="206"/>
      <c r="M126" s="207"/>
      <c r="N126" s="208"/>
      <c r="O126" s="208"/>
      <c r="P126" s="209">
        <f>P127+P135+P145</f>
        <v>0</v>
      </c>
      <c r="Q126" s="208"/>
      <c r="R126" s="209">
        <f>R127+R135+R145</f>
        <v>4.6507779999999999</v>
      </c>
      <c r="S126" s="208"/>
      <c r="T126" s="210">
        <f>T127+T135+T145</f>
        <v>7.9859999999999998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81</v>
      </c>
      <c r="AT126" s="212" t="s">
        <v>72</v>
      </c>
      <c r="AU126" s="212" t="s">
        <v>73</v>
      </c>
      <c r="AY126" s="211" t="s">
        <v>125</v>
      </c>
      <c r="BK126" s="213">
        <f>BK127+BK135+BK145</f>
        <v>0</v>
      </c>
    </row>
    <row r="127" s="12" customFormat="1" ht="22.8" customHeight="1">
      <c r="A127" s="12"/>
      <c r="B127" s="200"/>
      <c r="C127" s="201"/>
      <c r="D127" s="202" t="s">
        <v>72</v>
      </c>
      <c r="E127" s="214" t="s">
        <v>81</v>
      </c>
      <c r="F127" s="214" t="s">
        <v>126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SUM(P128:P134)</f>
        <v>0</v>
      </c>
      <c r="Q127" s="208"/>
      <c r="R127" s="209">
        <f>SUM(R128:R134)</f>
        <v>0</v>
      </c>
      <c r="S127" s="208"/>
      <c r="T127" s="210">
        <f>SUM(T128:T134)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81</v>
      </c>
      <c r="AT127" s="212" t="s">
        <v>72</v>
      </c>
      <c r="AU127" s="212" t="s">
        <v>81</v>
      </c>
      <c r="AY127" s="211" t="s">
        <v>125</v>
      </c>
      <c r="BK127" s="213">
        <f>SUM(BK128:BK134)</f>
        <v>0</v>
      </c>
    </row>
    <row r="128" s="2" customFormat="1" ht="24.15" customHeight="1">
      <c r="A128" s="35"/>
      <c r="B128" s="36"/>
      <c r="C128" s="216" t="s">
        <v>81</v>
      </c>
      <c r="D128" s="216" t="s">
        <v>127</v>
      </c>
      <c r="E128" s="217" t="s">
        <v>128</v>
      </c>
      <c r="F128" s="218" t="s">
        <v>129</v>
      </c>
      <c r="G128" s="219" t="s">
        <v>130</v>
      </c>
      <c r="H128" s="220">
        <v>500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131</v>
      </c>
      <c r="AT128" s="228" t="s">
        <v>127</v>
      </c>
      <c r="AU128" s="228" t="s">
        <v>83</v>
      </c>
      <c r="AY128" s="14" t="s">
        <v>125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131</v>
      </c>
      <c r="BM128" s="228" t="s">
        <v>132</v>
      </c>
    </row>
    <row r="129" s="2" customFormat="1" ht="21.75" customHeight="1">
      <c r="A129" s="35"/>
      <c r="B129" s="36"/>
      <c r="C129" s="216" t="s">
        <v>83</v>
      </c>
      <c r="D129" s="216" t="s">
        <v>127</v>
      </c>
      <c r="E129" s="217" t="s">
        <v>133</v>
      </c>
      <c r="F129" s="218" t="s">
        <v>134</v>
      </c>
      <c r="G129" s="219" t="s">
        <v>130</v>
      </c>
      <c r="H129" s="220">
        <v>500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38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131</v>
      </c>
      <c r="AT129" s="228" t="s">
        <v>127</v>
      </c>
      <c r="AU129" s="228" t="s">
        <v>83</v>
      </c>
      <c r="AY129" s="14" t="s">
        <v>125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81</v>
      </c>
      <c r="BK129" s="229">
        <f>ROUND(I129*H129,2)</f>
        <v>0</v>
      </c>
      <c r="BL129" s="14" t="s">
        <v>131</v>
      </c>
      <c r="BM129" s="228" t="s">
        <v>135</v>
      </c>
    </row>
    <row r="130" s="2" customFormat="1" ht="24.15" customHeight="1">
      <c r="A130" s="35"/>
      <c r="B130" s="36"/>
      <c r="C130" s="216" t="s">
        <v>136</v>
      </c>
      <c r="D130" s="216" t="s">
        <v>127</v>
      </c>
      <c r="E130" s="217" t="s">
        <v>137</v>
      </c>
      <c r="F130" s="218" t="s">
        <v>138</v>
      </c>
      <c r="G130" s="219" t="s">
        <v>139</v>
      </c>
      <c r="H130" s="220">
        <v>25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131</v>
      </c>
      <c r="AT130" s="228" t="s">
        <v>127</v>
      </c>
      <c r="AU130" s="228" t="s">
        <v>83</v>
      </c>
      <c r="AY130" s="14" t="s">
        <v>125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131</v>
      </c>
      <c r="BM130" s="228" t="s">
        <v>140</v>
      </c>
    </row>
    <row r="131" s="2" customFormat="1" ht="37.8" customHeight="1">
      <c r="A131" s="35"/>
      <c r="B131" s="36"/>
      <c r="C131" s="216" t="s">
        <v>131</v>
      </c>
      <c r="D131" s="216" t="s">
        <v>127</v>
      </c>
      <c r="E131" s="217" t="s">
        <v>141</v>
      </c>
      <c r="F131" s="218" t="s">
        <v>142</v>
      </c>
      <c r="G131" s="219" t="s">
        <v>139</v>
      </c>
      <c r="H131" s="220">
        <v>25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131</v>
      </c>
      <c r="AT131" s="228" t="s">
        <v>127</v>
      </c>
      <c r="AU131" s="228" t="s">
        <v>83</v>
      </c>
      <c r="AY131" s="14" t="s">
        <v>125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131</v>
      </c>
      <c r="BM131" s="228" t="s">
        <v>143</v>
      </c>
    </row>
    <row r="132" s="2" customFormat="1" ht="24.15" customHeight="1">
      <c r="A132" s="35"/>
      <c r="B132" s="36"/>
      <c r="C132" s="216" t="s">
        <v>144</v>
      </c>
      <c r="D132" s="216" t="s">
        <v>127</v>
      </c>
      <c r="E132" s="217" t="s">
        <v>145</v>
      </c>
      <c r="F132" s="218" t="s">
        <v>146</v>
      </c>
      <c r="G132" s="219" t="s">
        <v>139</v>
      </c>
      <c r="H132" s="220">
        <v>25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38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131</v>
      </c>
      <c r="AT132" s="228" t="s">
        <v>127</v>
      </c>
      <c r="AU132" s="228" t="s">
        <v>83</v>
      </c>
      <c r="AY132" s="14" t="s">
        <v>125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131</v>
      </c>
      <c r="BM132" s="228" t="s">
        <v>147</v>
      </c>
    </row>
    <row r="133" s="2" customFormat="1" ht="33" customHeight="1">
      <c r="A133" s="35"/>
      <c r="B133" s="36"/>
      <c r="C133" s="216" t="s">
        <v>148</v>
      </c>
      <c r="D133" s="216" t="s">
        <v>127</v>
      </c>
      <c r="E133" s="217" t="s">
        <v>149</v>
      </c>
      <c r="F133" s="218" t="s">
        <v>150</v>
      </c>
      <c r="G133" s="219" t="s">
        <v>139</v>
      </c>
      <c r="H133" s="220">
        <v>25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131</v>
      </c>
      <c r="AT133" s="228" t="s">
        <v>127</v>
      </c>
      <c r="AU133" s="228" t="s">
        <v>83</v>
      </c>
      <c r="AY133" s="14" t="s">
        <v>125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131</v>
      </c>
      <c r="BM133" s="228" t="s">
        <v>151</v>
      </c>
    </row>
    <row r="134" s="2" customFormat="1" ht="37.8" customHeight="1">
      <c r="A134" s="35"/>
      <c r="B134" s="36"/>
      <c r="C134" s="216" t="s">
        <v>152</v>
      </c>
      <c r="D134" s="216" t="s">
        <v>127</v>
      </c>
      <c r="E134" s="217" t="s">
        <v>153</v>
      </c>
      <c r="F134" s="218" t="s">
        <v>154</v>
      </c>
      <c r="G134" s="219" t="s">
        <v>130</v>
      </c>
      <c r="H134" s="220">
        <v>150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38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131</v>
      </c>
      <c r="AT134" s="228" t="s">
        <v>127</v>
      </c>
      <c r="AU134" s="228" t="s">
        <v>83</v>
      </c>
      <c r="AY134" s="14" t="s">
        <v>125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131</v>
      </c>
      <c r="BM134" s="228" t="s">
        <v>155</v>
      </c>
    </row>
    <row r="135" s="12" customFormat="1" ht="22.8" customHeight="1">
      <c r="A135" s="12"/>
      <c r="B135" s="200"/>
      <c r="C135" s="201"/>
      <c r="D135" s="202" t="s">
        <v>72</v>
      </c>
      <c r="E135" s="214" t="s">
        <v>156</v>
      </c>
      <c r="F135" s="214" t="s">
        <v>157</v>
      </c>
      <c r="G135" s="201"/>
      <c r="H135" s="201"/>
      <c r="I135" s="204"/>
      <c r="J135" s="215">
        <f>BK135</f>
        <v>0</v>
      </c>
      <c r="K135" s="201"/>
      <c r="L135" s="206"/>
      <c r="M135" s="207"/>
      <c r="N135" s="208"/>
      <c r="O135" s="208"/>
      <c r="P135" s="209">
        <f>SUM(P136:P144)</f>
        <v>0</v>
      </c>
      <c r="Q135" s="208"/>
      <c r="R135" s="209">
        <f>SUM(R136:R144)</f>
        <v>4.6507779999999999</v>
      </c>
      <c r="S135" s="208"/>
      <c r="T135" s="210">
        <f>SUM(T136:T144)</f>
        <v>7.9859999999999998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81</v>
      </c>
      <c r="AT135" s="212" t="s">
        <v>72</v>
      </c>
      <c r="AU135" s="212" t="s">
        <v>81</v>
      </c>
      <c r="AY135" s="211" t="s">
        <v>125</v>
      </c>
      <c r="BK135" s="213">
        <f>SUM(BK136:BK144)</f>
        <v>0</v>
      </c>
    </row>
    <row r="136" s="2" customFormat="1" ht="24.15" customHeight="1">
      <c r="A136" s="35"/>
      <c r="B136" s="36"/>
      <c r="C136" s="216" t="s">
        <v>158</v>
      </c>
      <c r="D136" s="216" t="s">
        <v>127</v>
      </c>
      <c r="E136" s="217" t="s">
        <v>159</v>
      </c>
      <c r="F136" s="218" t="s">
        <v>160</v>
      </c>
      <c r="G136" s="219" t="s">
        <v>130</v>
      </c>
      <c r="H136" s="220">
        <v>400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0.00029999999999999997</v>
      </c>
      <c r="T136" s="227">
        <f>S136*H136</f>
        <v>0.12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131</v>
      </c>
      <c r="AT136" s="228" t="s">
        <v>127</v>
      </c>
      <c r="AU136" s="228" t="s">
        <v>83</v>
      </c>
      <c r="AY136" s="14" t="s">
        <v>125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131</v>
      </c>
      <c r="BM136" s="228" t="s">
        <v>161</v>
      </c>
    </row>
    <row r="137" s="2" customFormat="1" ht="24.15" customHeight="1">
      <c r="A137" s="35"/>
      <c r="B137" s="36"/>
      <c r="C137" s="216" t="s">
        <v>156</v>
      </c>
      <c r="D137" s="216" t="s">
        <v>127</v>
      </c>
      <c r="E137" s="217" t="s">
        <v>162</v>
      </c>
      <c r="F137" s="218" t="s">
        <v>163</v>
      </c>
      <c r="G137" s="219" t="s">
        <v>139</v>
      </c>
      <c r="H137" s="220">
        <v>30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0.001</v>
      </c>
      <c r="T137" s="227">
        <f>S137*H137</f>
        <v>0.029999999999999999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131</v>
      </c>
      <c r="AT137" s="228" t="s">
        <v>127</v>
      </c>
      <c r="AU137" s="228" t="s">
        <v>83</v>
      </c>
      <c r="AY137" s="14" t="s">
        <v>125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131</v>
      </c>
      <c r="BM137" s="228" t="s">
        <v>164</v>
      </c>
    </row>
    <row r="138" s="2" customFormat="1" ht="24.15" customHeight="1">
      <c r="A138" s="35"/>
      <c r="B138" s="36"/>
      <c r="C138" s="216" t="s">
        <v>165</v>
      </c>
      <c r="D138" s="216" t="s">
        <v>127</v>
      </c>
      <c r="E138" s="217" t="s">
        <v>166</v>
      </c>
      <c r="F138" s="218" t="s">
        <v>167</v>
      </c>
      <c r="G138" s="219" t="s">
        <v>139</v>
      </c>
      <c r="H138" s="220">
        <v>40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38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0.001</v>
      </c>
      <c r="T138" s="227">
        <f>S138*H138</f>
        <v>0.040000000000000001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131</v>
      </c>
      <c r="AT138" s="228" t="s">
        <v>127</v>
      </c>
      <c r="AU138" s="228" t="s">
        <v>83</v>
      </c>
      <c r="AY138" s="14" t="s">
        <v>125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81</v>
      </c>
      <c r="BK138" s="229">
        <f>ROUND(I138*H138,2)</f>
        <v>0</v>
      </c>
      <c r="BL138" s="14" t="s">
        <v>131</v>
      </c>
      <c r="BM138" s="228" t="s">
        <v>168</v>
      </c>
    </row>
    <row r="139" s="2" customFormat="1" ht="24.15" customHeight="1">
      <c r="A139" s="35"/>
      <c r="B139" s="36"/>
      <c r="C139" s="216" t="s">
        <v>169</v>
      </c>
      <c r="D139" s="216" t="s">
        <v>127</v>
      </c>
      <c r="E139" s="217" t="s">
        <v>170</v>
      </c>
      <c r="F139" s="218" t="s">
        <v>171</v>
      </c>
      <c r="G139" s="219" t="s">
        <v>130</v>
      </c>
      <c r="H139" s="220">
        <v>120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0.023300000000000001</v>
      </c>
      <c r="T139" s="227">
        <f>S139*H139</f>
        <v>2.7960000000000003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131</v>
      </c>
      <c r="AT139" s="228" t="s">
        <v>127</v>
      </c>
      <c r="AU139" s="228" t="s">
        <v>83</v>
      </c>
      <c r="AY139" s="14" t="s">
        <v>125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131</v>
      </c>
      <c r="BM139" s="228" t="s">
        <v>172</v>
      </c>
    </row>
    <row r="140" s="2" customFormat="1" ht="24.15" customHeight="1">
      <c r="A140" s="35"/>
      <c r="B140" s="36"/>
      <c r="C140" s="216" t="s">
        <v>8</v>
      </c>
      <c r="D140" s="216" t="s">
        <v>127</v>
      </c>
      <c r="E140" s="217" t="s">
        <v>173</v>
      </c>
      <c r="F140" s="218" t="s">
        <v>174</v>
      </c>
      <c r="G140" s="219" t="s">
        <v>130</v>
      </c>
      <c r="H140" s="220">
        <v>5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0.015389999999999999</v>
      </c>
      <c r="R140" s="226">
        <f>Q140*H140</f>
        <v>0.076949999999999991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131</v>
      </c>
      <c r="AT140" s="228" t="s">
        <v>127</v>
      </c>
      <c r="AU140" s="228" t="s">
        <v>83</v>
      </c>
      <c r="AY140" s="14" t="s">
        <v>125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131</v>
      </c>
      <c r="BM140" s="228" t="s">
        <v>175</v>
      </c>
    </row>
    <row r="141" s="2" customFormat="1" ht="24.15" customHeight="1">
      <c r="A141" s="35"/>
      <c r="B141" s="36"/>
      <c r="C141" s="216" t="s">
        <v>176</v>
      </c>
      <c r="D141" s="216" t="s">
        <v>127</v>
      </c>
      <c r="E141" s="217" t="s">
        <v>177</v>
      </c>
      <c r="F141" s="218" t="s">
        <v>178</v>
      </c>
      <c r="G141" s="219" t="s">
        <v>139</v>
      </c>
      <c r="H141" s="220">
        <v>2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38</v>
      </c>
      <c r="O141" s="88"/>
      <c r="P141" s="226">
        <f>O141*H141</f>
        <v>0</v>
      </c>
      <c r="Q141" s="226">
        <v>0.50375000000000003</v>
      </c>
      <c r="R141" s="226">
        <f>Q141*H141</f>
        <v>1.0075000000000001</v>
      </c>
      <c r="S141" s="226">
        <v>2.5</v>
      </c>
      <c r="T141" s="227">
        <f>S141*H141</f>
        <v>5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131</v>
      </c>
      <c r="AT141" s="228" t="s">
        <v>127</v>
      </c>
      <c r="AU141" s="228" t="s">
        <v>83</v>
      </c>
      <c r="AY141" s="14" t="s">
        <v>125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81</v>
      </c>
      <c r="BK141" s="229">
        <f>ROUND(I141*H141,2)</f>
        <v>0</v>
      </c>
      <c r="BL141" s="14" t="s">
        <v>131</v>
      </c>
      <c r="BM141" s="228" t="s">
        <v>179</v>
      </c>
    </row>
    <row r="142" s="2" customFormat="1" ht="16.5" customHeight="1">
      <c r="A142" s="35"/>
      <c r="B142" s="36"/>
      <c r="C142" s="230" t="s">
        <v>180</v>
      </c>
      <c r="D142" s="230" t="s">
        <v>181</v>
      </c>
      <c r="E142" s="231" t="s">
        <v>182</v>
      </c>
      <c r="F142" s="232" t="s">
        <v>183</v>
      </c>
      <c r="G142" s="233" t="s">
        <v>184</v>
      </c>
      <c r="H142" s="234">
        <v>2</v>
      </c>
      <c r="I142" s="235"/>
      <c r="J142" s="236">
        <f>ROUND(I142*H142,2)</f>
        <v>0</v>
      </c>
      <c r="K142" s="237"/>
      <c r="L142" s="238"/>
      <c r="M142" s="239" t="s">
        <v>1</v>
      </c>
      <c r="N142" s="240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158</v>
      </c>
      <c r="AT142" s="228" t="s">
        <v>181</v>
      </c>
      <c r="AU142" s="228" t="s">
        <v>83</v>
      </c>
      <c r="AY142" s="14" t="s">
        <v>125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131</v>
      </c>
      <c r="BM142" s="228" t="s">
        <v>185</v>
      </c>
    </row>
    <row r="143" s="2" customFormat="1" ht="24.15" customHeight="1">
      <c r="A143" s="35"/>
      <c r="B143" s="36"/>
      <c r="C143" s="216" t="s">
        <v>186</v>
      </c>
      <c r="D143" s="216" t="s">
        <v>127</v>
      </c>
      <c r="E143" s="217" t="s">
        <v>187</v>
      </c>
      <c r="F143" s="218" t="s">
        <v>188</v>
      </c>
      <c r="G143" s="219" t="s">
        <v>130</v>
      </c>
      <c r="H143" s="220">
        <v>120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0.023244399999999998</v>
      </c>
      <c r="R143" s="226">
        <f>Q143*H143</f>
        <v>2.7893279999999998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131</v>
      </c>
      <c r="AT143" s="228" t="s">
        <v>127</v>
      </c>
      <c r="AU143" s="228" t="s">
        <v>83</v>
      </c>
      <c r="AY143" s="14" t="s">
        <v>125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131</v>
      </c>
      <c r="BM143" s="228" t="s">
        <v>189</v>
      </c>
    </row>
    <row r="144" s="2" customFormat="1" ht="24.15" customHeight="1">
      <c r="A144" s="35"/>
      <c r="B144" s="36"/>
      <c r="C144" s="216" t="s">
        <v>190</v>
      </c>
      <c r="D144" s="216" t="s">
        <v>127</v>
      </c>
      <c r="E144" s="217" t="s">
        <v>191</v>
      </c>
      <c r="F144" s="218" t="s">
        <v>192</v>
      </c>
      <c r="G144" s="219" t="s">
        <v>130</v>
      </c>
      <c r="H144" s="220">
        <v>20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0.038850000000000003</v>
      </c>
      <c r="R144" s="226">
        <f>Q144*H144</f>
        <v>0.77700000000000002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131</v>
      </c>
      <c r="AT144" s="228" t="s">
        <v>127</v>
      </c>
      <c r="AU144" s="228" t="s">
        <v>83</v>
      </c>
      <c r="AY144" s="14" t="s">
        <v>125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131</v>
      </c>
      <c r="BM144" s="228" t="s">
        <v>193</v>
      </c>
    </row>
    <row r="145" s="12" customFormat="1" ht="22.8" customHeight="1">
      <c r="A145" s="12"/>
      <c r="B145" s="200"/>
      <c r="C145" s="201"/>
      <c r="D145" s="202" t="s">
        <v>72</v>
      </c>
      <c r="E145" s="214" t="s">
        <v>194</v>
      </c>
      <c r="F145" s="214" t="s">
        <v>195</v>
      </c>
      <c r="G145" s="201"/>
      <c r="H145" s="201"/>
      <c r="I145" s="204"/>
      <c r="J145" s="215">
        <f>BK145</f>
        <v>0</v>
      </c>
      <c r="K145" s="201"/>
      <c r="L145" s="206"/>
      <c r="M145" s="207"/>
      <c r="N145" s="208"/>
      <c r="O145" s="208"/>
      <c r="P145" s="209">
        <f>SUM(P146:P148)</f>
        <v>0</v>
      </c>
      <c r="Q145" s="208"/>
      <c r="R145" s="209">
        <f>SUM(R146:R148)</f>
        <v>0</v>
      </c>
      <c r="S145" s="208"/>
      <c r="T145" s="210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1" t="s">
        <v>81</v>
      </c>
      <c r="AT145" s="212" t="s">
        <v>72</v>
      </c>
      <c r="AU145" s="212" t="s">
        <v>81</v>
      </c>
      <c r="AY145" s="211" t="s">
        <v>125</v>
      </c>
      <c r="BK145" s="213">
        <f>SUM(BK146:BK148)</f>
        <v>0</v>
      </c>
    </row>
    <row r="146" s="2" customFormat="1" ht="24.15" customHeight="1">
      <c r="A146" s="35"/>
      <c r="B146" s="36"/>
      <c r="C146" s="216" t="s">
        <v>196</v>
      </c>
      <c r="D146" s="216" t="s">
        <v>127</v>
      </c>
      <c r="E146" s="217" t="s">
        <v>197</v>
      </c>
      <c r="F146" s="218" t="s">
        <v>198</v>
      </c>
      <c r="G146" s="219" t="s">
        <v>184</v>
      </c>
      <c r="H146" s="220">
        <v>4.6507800000000001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131</v>
      </c>
      <c r="AT146" s="228" t="s">
        <v>127</v>
      </c>
      <c r="AU146" s="228" t="s">
        <v>83</v>
      </c>
      <c r="AY146" s="14" t="s">
        <v>125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131</v>
      </c>
      <c r="BM146" s="228" t="s">
        <v>199</v>
      </c>
    </row>
    <row r="147" s="2" customFormat="1" ht="33" customHeight="1">
      <c r="A147" s="35"/>
      <c r="B147" s="36"/>
      <c r="C147" s="216" t="s">
        <v>200</v>
      </c>
      <c r="D147" s="216" t="s">
        <v>127</v>
      </c>
      <c r="E147" s="217" t="s">
        <v>201</v>
      </c>
      <c r="F147" s="218" t="s">
        <v>202</v>
      </c>
      <c r="G147" s="219" t="s">
        <v>184</v>
      </c>
      <c r="H147" s="220">
        <v>4.6507800000000001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131</v>
      </c>
      <c r="AT147" s="228" t="s">
        <v>127</v>
      </c>
      <c r="AU147" s="228" t="s">
        <v>83</v>
      </c>
      <c r="AY147" s="14" t="s">
        <v>125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81</v>
      </c>
      <c r="BK147" s="229">
        <f>ROUND(I147*H147,2)</f>
        <v>0</v>
      </c>
      <c r="BL147" s="14" t="s">
        <v>131</v>
      </c>
      <c r="BM147" s="228" t="s">
        <v>203</v>
      </c>
    </row>
    <row r="148" s="2" customFormat="1" ht="33" customHeight="1">
      <c r="A148" s="35"/>
      <c r="B148" s="36"/>
      <c r="C148" s="216" t="s">
        <v>204</v>
      </c>
      <c r="D148" s="216" t="s">
        <v>127</v>
      </c>
      <c r="E148" s="217" t="s">
        <v>205</v>
      </c>
      <c r="F148" s="218" t="s">
        <v>206</v>
      </c>
      <c r="G148" s="219" t="s">
        <v>184</v>
      </c>
      <c r="H148" s="220">
        <v>4.6507800000000001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131</v>
      </c>
      <c r="AT148" s="228" t="s">
        <v>127</v>
      </c>
      <c r="AU148" s="228" t="s">
        <v>83</v>
      </c>
      <c r="AY148" s="14" t="s">
        <v>125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131</v>
      </c>
      <c r="BM148" s="228" t="s">
        <v>207</v>
      </c>
    </row>
    <row r="149" s="12" customFormat="1" ht="25.92" customHeight="1">
      <c r="A149" s="12"/>
      <c r="B149" s="200"/>
      <c r="C149" s="201"/>
      <c r="D149" s="202" t="s">
        <v>72</v>
      </c>
      <c r="E149" s="203" t="s">
        <v>208</v>
      </c>
      <c r="F149" s="203" t="s">
        <v>209</v>
      </c>
      <c r="G149" s="201"/>
      <c r="H149" s="201"/>
      <c r="I149" s="204"/>
      <c r="J149" s="205">
        <f>BK149</f>
        <v>0</v>
      </c>
      <c r="K149" s="201"/>
      <c r="L149" s="206"/>
      <c r="M149" s="207"/>
      <c r="N149" s="208"/>
      <c r="O149" s="208"/>
      <c r="P149" s="209">
        <f>P150+P152+P155+P157</f>
        <v>0</v>
      </c>
      <c r="Q149" s="208"/>
      <c r="R149" s="209">
        <f>R150+R152+R155+R157</f>
        <v>0</v>
      </c>
      <c r="S149" s="208"/>
      <c r="T149" s="210">
        <f>T150+T152+T155+T157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144</v>
      </c>
      <c r="AT149" s="212" t="s">
        <v>72</v>
      </c>
      <c r="AU149" s="212" t="s">
        <v>73</v>
      </c>
      <c r="AY149" s="211" t="s">
        <v>125</v>
      </c>
      <c r="BK149" s="213">
        <f>BK150+BK152+BK155+BK157</f>
        <v>0</v>
      </c>
    </row>
    <row r="150" s="12" customFormat="1" ht="22.8" customHeight="1">
      <c r="A150" s="12"/>
      <c r="B150" s="200"/>
      <c r="C150" s="201"/>
      <c r="D150" s="202" t="s">
        <v>72</v>
      </c>
      <c r="E150" s="214" t="s">
        <v>210</v>
      </c>
      <c r="F150" s="214" t="s">
        <v>211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P151</f>
        <v>0</v>
      </c>
      <c r="Q150" s="208"/>
      <c r="R150" s="209">
        <f>R151</f>
        <v>0</v>
      </c>
      <c r="S150" s="208"/>
      <c r="T150" s="210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144</v>
      </c>
      <c r="AT150" s="212" t="s">
        <v>72</v>
      </c>
      <c r="AU150" s="212" t="s">
        <v>81</v>
      </c>
      <c r="AY150" s="211" t="s">
        <v>125</v>
      </c>
      <c r="BK150" s="213">
        <f>BK151</f>
        <v>0</v>
      </c>
    </row>
    <row r="151" s="2" customFormat="1" ht="16.5" customHeight="1">
      <c r="A151" s="35"/>
      <c r="B151" s="36"/>
      <c r="C151" s="216" t="s">
        <v>212</v>
      </c>
      <c r="D151" s="216" t="s">
        <v>127</v>
      </c>
      <c r="E151" s="217" t="s">
        <v>213</v>
      </c>
      <c r="F151" s="218" t="s">
        <v>211</v>
      </c>
      <c r="G151" s="219" t="s">
        <v>214</v>
      </c>
      <c r="H151" s="220">
        <v>1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131</v>
      </c>
      <c r="AT151" s="228" t="s">
        <v>127</v>
      </c>
      <c r="AU151" s="228" t="s">
        <v>83</v>
      </c>
      <c r="AY151" s="14" t="s">
        <v>125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131</v>
      </c>
      <c r="BM151" s="228" t="s">
        <v>215</v>
      </c>
    </row>
    <row r="152" s="12" customFormat="1" ht="22.8" customHeight="1">
      <c r="A152" s="12"/>
      <c r="B152" s="200"/>
      <c r="C152" s="201"/>
      <c r="D152" s="202" t="s">
        <v>72</v>
      </c>
      <c r="E152" s="214" t="s">
        <v>216</v>
      </c>
      <c r="F152" s="214" t="s">
        <v>217</v>
      </c>
      <c r="G152" s="201"/>
      <c r="H152" s="201"/>
      <c r="I152" s="204"/>
      <c r="J152" s="215">
        <f>BK152</f>
        <v>0</v>
      </c>
      <c r="K152" s="201"/>
      <c r="L152" s="206"/>
      <c r="M152" s="207"/>
      <c r="N152" s="208"/>
      <c r="O152" s="208"/>
      <c r="P152" s="209">
        <f>SUM(P153:P154)</f>
        <v>0</v>
      </c>
      <c r="Q152" s="208"/>
      <c r="R152" s="209">
        <f>SUM(R153:R154)</f>
        <v>0</v>
      </c>
      <c r="S152" s="208"/>
      <c r="T152" s="210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1" t="s">
        <v>144</v>
      </c>
      <c r="AT152" s="212" t="s">
        <v>72</v>
      </c>
      <c r="AU152" s="212" t="s">
        <v>81</v>
      </c>
      <c r="AY152" s="211" t="s">
        <v>125</v>
      </c>
      <c r="BK152" s="213">
        <f>SUM(BK153:BK154)</f>
        <v>0</v>
      </c>
    </row>
    <row r="153" s="2" customFormat="1" ht="16.5" customHeight="1">
      <c r="A153" s="35"/>
      <c r="B153" s="36"/>
      <c r="C153" s="216" t="s">
        <v>7</v>
      </c>
      <c r="D153" s="216" t="s">
        <v>127</v>
      </c>
      <c r="E153" s="217" t="s">
        <v>218</v>
      </c>
      <c r="F153" s="218" t="s">
        <v>219</v>
      </c>
      <c r="G153" s="219" t="s">
        <v>214</v>
      </c>
      <c r="H153" s="220">
        <v>1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131</v>
      </c>
      <c r="AT153" s="228" t="s">
        <v>127</v>
      </c>
      <c r="AU153" s="228" t="s">
        <v>83</v>
      </c>
      <c r="AY153" s="14" t="s">
        <v>125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131</v>
      </c>
      <c r="BM153" s="228" t="s">
        <v>220</v>
      </c>
    </row>
    <row r="154" s="2" customFormat="1" ht="16.5" customHeight="1">
      <c r="A154" s="35"/>
      <c r="B154" s="36"/>
      <c r="C154" s="216" t="s">
        <v>221</v>
      </c>
      <c r="D154" s="216" t="s">
        <v>127</v>
      </c>
      <c r="E154" s="217" t="s">
        <v>222</v>
      </c>
      <c r="F154" s="218" t="s">
        <v>223</v>
      </c>
      <c r="G154" s="219" t="s">
        <v>224</v>
      </c>
      <c r="H154" s="220">
        <v>1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38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131</v>
      </c>
      <c r="AT154" s="228" t="s">
        <v>127</v>
      </c>
      <c r="AU154" s="228" t="s">
        <v>83</v>
      </c>
      <c r="AY154" s="14" t="s">
        <v>125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81</v>
      </c>
      <c r="BK154" s="229">
        <f>ROUND(I154*H154,2)</f>
        <v>0</v>
      </c>
      <c r="BL154" s="14" t="s">
        <v>131</v>
      </c>
      <c r="BM154" s="228" t="s">
        <v>225</v>
      </c>
    </row>
    <row r="155" s="12" customFormat="1" ht="22.8" customHeight="1">
      <c r="A155" s="12"/>
      <c r="B155" s="200"/>
      <c r="C155" s="201"/>
      <c r="D155" s="202" t="s">
        <v>72</v>
      </c>
      <c r="E155" s="214" t="s">
        <v>226</v>
      </c>
      <c r="F155" s="214" t="s">
        <v>227</v>
      </c>
      <c r="G155" s="201"/>
      <c r="H155" s="201"/>
      <c r="I155" s="204"/>
      <c r="J155" s="215">
        <f>BK155</f>
        <v>0</v>
      </c>
      <c r="K155" s="201"/>
      <c r="L155" s="206"/>
      <c r="M155" s="207"/>
      <c r="N155" s="208"/>
      <c r="O155" s="208"/>
      <c r="P155" s="209">
        <f>P156</f>
        <v>0</v>
      </c>
      <c r="Q155" s="208"/>
      <c r="R155" s="209">
        <f>R156</f>
        <v>0</v>
      </c>
      <c r="S155" s="208"/>
      <c r="T155" s="210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1" t="s">
        <v>144</v>
      </c>
      <c r="AT155" s="212" t="s">
        <v>72</v>
      </c>
      <c r="AU155" s="212" t="s">
        <v>81</v>
      </c>
      <c r="AY155" s="211" t="s">
        <v>125</v>
      </c>
      <c r="BK155" s="213">
        <f>BK156</f>
        <v>0</v>
      </c>
    </row>
    <row r="156" s="2" customFormat="1" ht="16.5" customHeight="1">
      <c r="A156" s="35"/>
      <c r="B156" s="36"/>
      <c r="C156" s="216" t="s">
        <v>228</v>
      </c>
      <c r="D156" s="216" t="s">
        <v>127</v>
      </c>
      <c r="E156" s="217" t="s">
        <v>229</v>
      </c>
      <c r="F156" s="218" t="s">
        <v>230</v>
      </c>
      <c r="G156" s="219" t="s">
        <v>224</v>
      </c>
      <c r="H156" s="220">
        <v>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131</v>
      </c>
      <c r="AT156" s="228" t="s">
        <v>127</v>
      </c>
      <c r="AU156" s="228" t="s">
        <v>83</v>
      </c>
      <c r="AY156" s="14" t="s">
        <v>125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131</v>
      </c>
      <c r="BM156" s="228" t="s">
        <v>231</v>
      </c>
    </row>
    <row r="157" s="12" customFormat="1" ht="22.8" customHeight="1">
      <c r="A157" s="12"/>
      <c r="B157" s="200"/>
      <c r="C157" s="201"/>
      <c r="D157" s="202" t="s">
        <v>72</v>
      </c>
      <c r="E157" s="214" t="s">
        <v>232</v>
      </c>
      <c r="F157" s="214" t="s">
        <v>233</v>
      </c>
      <c r="G157" s="201"/>
      <c r="H157" s="201"/>
      <c r="I157" s="204"/>
      <c r="J157" s="215">
        <f>BK157</f>
        <v>0</v>
      </c>
      <c r="K157" s="201"/>
      <c r="L157" s="206"/>
      <c r="M157" s="207"/>
      <c r="N157" s="208"/>
      <c r="O157" s="208"/>
      <c r="P157" s="209">
        <f>P158</f>
        <v>0</v>
      </c>
      <c r="Q157" s="208"/>
      <c r="R157" s="209">
        <f>R158</f>
        <v>0</v>
      </c>
      <c r="S157" s="208"/>
      <c r="T157" s="210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144</v>
      </c>
      <c r="AT157" s="212" t="s">
        <v>72</v>
      </c>
      <c r="AU157" s="212" t="s">
        <v>81</v>
      </c>
      <c r="AY157" s="211" t="s">
        <v>125</v>
      </c>
      <c r="BK157" s="213">
        <f>BK158</f>
        <v>0</v>
      </c>
    </row>
    <row r="158" s="2" customFormat="1" ht="16.5" customHeight="1">
      <c r="A158" s="35"/>
      <c r="B158" s="36"/>
      <c r="C158" s="216" t="s">
        <v>234</v>
      </c>
      <c r="D158" s="216" t="s">
        <v>127</v>
      </c>
      <c r="E158" s="217" t="s">
        <v>235</v>
      </c>
      <c r="F158" s="218" t="s">
        <v>236</v>
      </c>
      <c r="G158" s="219" t="s">
        <v>214</v>
      </c>
      <c r="H158" s="220">
        <v>1</v>
      </c>
      <c r="I158" s="221"/>
      <c r="J158" s="222">
        <f>ROUND(I158*H158,2)</f>
        <v>0</v>
      </c>
      <c r="K158" s="223"/>
      <c r="L158" s="41"/>
      <c r="M158" s="241" t="s">
        <v>1</v>
      </c>
      <c r="N158" s="242" t="s">
        <v>38</v>
      </c>
      <c r="O158" s="243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131</v>
      </c>
      <c r="AT158" s="228" t="s">
        <v>127</v>
      </c>
      <c r="AU158" s="228" t="s">
        <v>83</v>
      </c>
      <c r="AY158" s="14" t="s">
        <v>125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81</v>
      </c>
      <c r="BK158" s="229">
        <f>ROUND(I158*H158,2)</f>
        <v>0</v>
      </c>
      <c r="BL158" s="14" t="s">
        <v>131</v>
      </c>
      <c r="BM158" s="228" t="s">
        <v>237</v>
      </c>
    </row>
    <row r="159" s="2" customFormat="1" ht="6.96" customHeight="1">
      <c r="A159" s="35"/>
      <c r="B159" s="63"/>
      <c r="C159" s="64"/>
      <c r="D159" s="64"/>
      <c r="E159" s="64"/>
      <c r="F159" s="64"/>
      <c r="G159" s="64"/>
      <c r="H159" s="64"/>
      <c r="I159" s="64"/>
      <c r="J159" s="64"/>
      <c r="K159" s="64"/>
      <c r="L159" s="41"/>
      <c r="M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</row>
  </sheetData>
  <sheetProtection sheet="1" autoFilter="0" formatColumns="0" formatRows="0" objects="1" scenarios="1" spinCount="100000" saltValue="ahgfIwJL6e5k2NiS02VERJVu2U/C/oEGOBFhn4x1OhAf+xmBXe6GYah/UiCbXPlatmXaBj31EaAFYLyz8x3v1Q==" hashValue="+O1q6PZqFpXjTSMlDhJXSHH3Z+IJCXo/4Hgmku6SB1tHhXD/96ixcsPPZDmP3CJNmpspXrXaksFTjT1na58NYw==" algorithmName="SHA-512" password="CC35"/>
  <autoFilter ref="C124:K15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Čištění a drobné opravy propustků u OŘ Plzeň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238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4. 9. 2024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ROUND((SUM(BE125:BE158)),  2)</f>
        <v>0</v>
      </c>
      <c r="G33" s="35"/>
      <c r="H33" s="35"/>
      <c r="I33" s="152">
        <v>0.20999999999999999</v>
      </c>
      <c r="J33" s="151">
        <f>ROUND(((SUM(BE125:BE158))*I33),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ROUND((SUM(BF125:BF158)),  2)</f>
        <v>0</v>
      </c>
      <c r="G34" s="35"/>
      <c r="H34" s="35"/>
      <c r="I34" s="152">
        <v>0.12</v>
      </c>
      <c r="J34" s="151">
        <f>ROUND(((SUM(BF125:BF158))*I34),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ROUND((SUM(BG125:BG158)),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ROUND((SUM(BH125:BH158)),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ROUND((SUM(BI125:BI158)),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Čištění a drobné opravy propustků u OŘ Plzeň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S02 - TU 0461 Chroboly-Černý Kříž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4. 9. 2024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101</v>
      </c>
      <c r="E97" s="179"/>
      <c r="F97" s="179"/>
      <c r="G97" s="179"/>
      <c r="H97" s="179"/>
      <c r="I97" s="179"/>
      <c r="J97" s="180">
        <f>J126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102</v>
      </c>
      <c r="E98" s="185"/>
      <c r="F98" s="185"/>
      <c r="G98" s="185"/>
      <c r="H98" s="185"/>
      <c r="I98" s="185"/>
      <c r="J98" s="186">
        <f>J127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103</v>
      </c>
      <c r="E99" s="185"/>
      <c r="F99" s="185"/>
      <c r="G99" s="185"/>
      <c r="H99" s="185"/>
      <c r="I99" s="185"/>
      <c r="J99" s="186">
        <f>J135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104</v>
      </c>
      <c r="E100" s="185"/>
      <c r="F100" s="185"/>
      <c r="G100" s="185"/>
      <c r="H100" s="185"/>
      <c r="I100" s="185"/>
      <c r="J100" s="186">
        <f>J145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6"/>
      <c r="C101" s="177"/>
      <c r="D101" s="178" t="s">
        <v>105</v>
      </c>
      <c r="E101" s="179"/>
      <c r="F101" s="179"/>
      <c r="G101" s="179"/>
      <c r="H101" s="179"/>
      <c r="I101" s="179"/>
      <c r="J101" s="180">
        <f>J149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2"/>
      <c r="C102" s="183"/>
      <c r="D102" s="184" t="s">
        <v>106</v>
      </c>
      <c r="E102" s="185"/>
      <c r="F102" s="185"/>
      <c r="G102" s="185"/>
      <c r="H102" s="185"/>
      <c r="I102" s="185"/>
      <c r="J102" s="186">
        <f>J150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107</v>
      </c>
      <c r="E103" s="185"/>
      <c r="F103" s="185"/>
      <c r="G103" s="185"/>
      <c r="H103" s="185"/>
      <c r="I103" s="185"/>
      <c r="J103" s="186">
        <f>J152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108</v>
      </c>
      <c r="E104" s="185"/>
      <c r="F104" s="185"/>
      <c r="G104" s="185"/>
      <c r="H104" s="185"/>
      <c r="I104" s="185"/>
      <c r="J104" s="186">
        <f>J155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109</v>
      </c>
      <c r="E105" s="185"/>
      <c r="F105" s="185"/>
      <c r="G105" s="185"/>
      <c r="H105" s="185"/>
      <c r="I105" s="185"/>
      <c r="J105" s="186">
        <f>J157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110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71" t="str">
        <f>E7</f>
        <v>Čištění a drobné opravy propustků u OŘ Plzeň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94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S02 - TU 0461 Chroboly-Černý Kříž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 xml:space="preserve"> </v>
      </c>
      <c r="G119" s="37"/>
      <c r="H119" s="37"/>
      <c r="I119" s="29" t="s">
        <v>22</v>
      </c>
      <c r="J119" s="76" t="str">
        <f>IF(J12="","",J12)</f>
        <v>4. 9. 2024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 xml:space="preserve"> </v>
      </c>
      <c r="G121" s="37"/>
      <c r="H121" s="37"/>
      <c r="I121" s="29" t="s">
        <v>29</v>
      </c>
      <c r="J121" s="33" t="str">
        <f>E21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27</v>
      </c>
      <c r="D122" s="37"/>
      <c r="E122" s="37"/>
      <c r="F122" s="24" t="str">
        <f>IF(E18="","",E18)</f>
        <v>Vyplň údaj</v>
      </c>
      <c r="G122" s="37"/>
      <c r="H122" s="37"/>
      <c r="I122" s="29" t="s">
        <v>31</v>
      </c>
      <c r="J122" s="33" t="str">
        <f>E24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8"/>
      <c r="B124" s="189"/>
      <c r="C124" s="190" t="s">
        <v>111</v>
      </c>
      <c r="D124" s="191" t="s">
        <v>58</v>
      </c>
      <c r="E124" s="191" t="s">
        <v>54</v>
      </c>
      <c r="F124" s="191" t="s">
        <v>55</v>
      </c>
      <c r="G124" s="191" t="s">
        <v>112</v>
      </c>
      <c r="H124" s="191" t="s">
        <v>113</v>
      </c>
      <c r="I124" s="191" t="s">
        <v>114</v>
      </c>
      <c r="J124" s="192" t="s">
        <v>98</v>
      </c>
      <c r="K124" s="193" t="s">
        <v>115</v>
      </c>
      <c r="L124" s="194"/>
      <c r="M124" s="97" t="s">
        <v>1</v>
      </c>
      <c r="N124" s="98" t="s">
        <v>37</v>
      </c>
      <c r="O124" s="98" t="s">
        <v>116</v>
      </c>
      <c r="P124" s="98" t="s">
        <v>117</v>
      </c>
      <c r="Q124" s="98" t="s">
        <v>118</v>
      </c>
      <c r="R124" s="98" t="s">
        <v>119</v>
      </c>
      <c r="S124" s="98" t="s">
        <v>120</v>
      </c>
      <c r="T124" s="99" t="s">
        <v>121</v>
      </c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</row>
    <row r="125" s="2" customFormat="1" ht="22.8" customHeight="1">
      <c r="A125" s="35"/>
      <c r="B125" s="36"/>
      <c r="C125" s="104" t="s">
        <v>122</v>
      </c>
      <c r="D125" s="37"/>
      <c r="E125" s="37"/>
      <c r="F125" s="37"/>
      <c r="G125" s="37"/>
      <c r="H125" s="37"/>
      <c r="I125" s="37"/>
      <c r="J125" s="195">
        <f>BK125</f>
        <v>0</v>
      </c>
      <c r="K125" s="37"/>
      <c r="L125" s="41"/>
      <c r="M125" s="100"/>
      <c r="N125" s="196"/>
      <c r="O125" s="101"/>
      <c r="P125" s="197">
        <f>P126+P149</f>
        <v>0</v>
      </c>
      <c r="Q125" s="101"/>
      <c r="R125" s="197">
        <f>R126+R149</f>
        <v>4.3527329999999997</v>
      </c>
      <c r="S125" s="101"/>
      <c r="T125" s="198">
        <f>T126+T149</f>
        <v>6.6909999999999998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72</v>
      </c>
      <c r="AU125" s="14" t="s">
        <v>100</v>
      </c>
      <c r="BK125" s="199">
        <f>BK126+BK149</f>
        <v>0</v>
      </c>
    </row>
    <row r="126" s="12" customFormat="1" ht="25.92" customHeight="1">
      <c r="A126" s="12"/>
      <c r="B126" s="200"/>
      <c r="C126" s="201"/>
      <c r="D126" s="202" t="s">
        <v>72</v>
      </c>
      <c r="E126" s="203" t="s">
        <v>123</v>
      </c>
      <c r="F126" s="203" t="s">
        <v>124</v>
      </c>
      <c r="G126" s="201"/>
      <c r="H126" s="201"/>
      <c r="I126" s="204"/>
      <c r="J126" s="205">
        <f>BK126</f>
        <v>0</v>
      </c>
      <c r="K126" s="201"/>
      <c r="L126" s="206"/>
      <c r="M126" s="207"/>
      <c r="N126" s="208"/>
      <c r="O126" s="208"/>
      <c r="P126" s="209">
        <f>P127+P135+P145</f>
        <v>0</v>
      </c>
      <c r="Q126" s="208"/>
      <c r="R126" s="209">
        <f>R127+R135+R145</f>
        <v>4.3527329999999997</v>
      </c>
      <c r="S126" s="208"/>
      <c r="T126" s="210">
        <f>T127+T135+T145</f>
        <v>6.6909999999999998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81</v>
      </c>
      <c r="AT126" s="212" t="s">
        <v>72</v>
      </c>
      <c r="AU126" s="212" t="s">
        <v>73</v>
      </c>
      <c r="AY126" s="211" t="s">
        <v>125</v>
      </c>
      <c r="BK126" s="213">
        <f>BK127+BK135+BK145</f>
        <v>0</v>
      </c>
    </row>
    <row r="127" s="12" customFormat="1" ht="22.8" customHeight="1">
      <c r="A127" s="12"/>
      <c r="B127" s="200"/>
      <c r="C127" s="201"/>
      <c r="D127" s="202" t="s">
        <v>72</v>
      </c>
      <c r="E127" s="214" t="s">
        <v>81</v>
      </c>
      <c r="F127" s="214" t="s">
        <v>126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SUM(P128:P134)</f>
        <v>0</v>
      </c>
      <c r="Q127" s="208"/>
      <c r="R127" s="209">
        <f>SUM(R128:R134)</f>
        <v>0</v>
      </c>
      <c r="S127" s="208"/>
      <c r="T127" s="210">
        <f>SUM(T128:T134)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81</v>
      </c>
      <c r="AT127" s="212" t="s">
        <v>72</v>
      </c>
      <c r="AU127" s="212" t="s">
        <v>81</v>
      </c>
      <c r="AY127" s="211" t="s">
        <v>125</v>
      </c>
      <c r="BK127" s="213">
        <f>SUM(BK128:BK134)</f>
        <v>0</v>
      </c>
    </row>
    <row r="128" s="2" customFormat="1" ht="24.15" customHeight="1">
      <c r="A128" s="35"/>
      <c r="B128" s="36"/>
      <c r="C128" s="216" t="s">
        <v>81</v>
      </c>
      <c r="D128" s="216" t="s">
        <v>127</v>
      </c>
      <c r="E128" s="217" t="s">
        <v>128</v>
      </c>
      <c r="F128" s="218" t="s">
        <v>129</v>
      </c>
      <c r="G128" s="219" t="s">
        <v>130</v>
      </c>
      <c r="H128" s="220">
        <v>400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131</v>
      </c>
      <c r="AT128" s="228" t="s">
        <v>127</v>
      </c>
      <c r="AU128" s="228" t="s">
        <v>83</v>
      </c>
      <c r="AY128" s="14" t="s">
        <v>125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131</v>
      </c>
      <c r="BM128" s="228" t="s">
        <v>83</v>
      </c>
    </row>
    <row r="129" s="2" customFormat="1" ht="21.75" customHeight="1">
      <c r="A129" s="35"/>
      <c r="B129" s="36"/>
      <c r="C129" s="216" t="s">
        <v>83</v>
      </c>
      <c r="D129" s="216" t="s">
        <v>127</v>
      </c>
      <c r="E129" s="217" t="s">
        <v>133</v>
      </c>
      <c r="F129" s="218" t="s">
        <v>134</v>
      </c>
      <c r="G129" s="219" t="s">
        <v>130</v>
      </c>
      <c r="H129" s="220">
        <v>400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38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131</v>
      </c>
      <c r="AT129" s="228" t="s">
        <v>127</v>
      </c>
      <c r="AU129" s="228" t="s">
        <v>83</v>
      </c>
      <c r="AY129" s="14" t="s">
        <v>125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81</v>
      </c>
      <c r="BK129" s="229">
        <f>ROUND(I129*H129,2)</f>
        <v>0</v>
      </c>
      <c r="BL129" s="14" t="s">
        <v>131</v>
      </c>
      <c r="BM129" s="228" t="s">
        <v>131</v>
      </c>
    </row>
    <row r="130" s="2" customFormat="1" ht="24.15" customHeight="1">
      <c r="A130" s="35"/>
      <c r="B130" s="36"/>
      <c r="C130" s="216" t="s">
        <v>136</v>
      </c>
      <c r="D130" s="216" t="s">
        <v>127</v>
      </c>
      <c r="E130" s="217" t="s">
        <v>137</v>
      </c>
      <c r="F130" s="218" t="s">
        <v>138</v>
      </c>
      <c r="G130" s="219" t="s">
        <v>139</v>
      </c>
      <c r="H130" s="220">
        <v>25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131</v>
      </c>
      <c r="AT130" s="228" t="s">
        <v>127</v>
      </c>
      <c r="AU130" s="228" t="s">
        <v>83</v>
      </c>
      <c r="AY130" s="14" t="s">
        <v>125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131</v>
      </c>
      <c r="BM130" s="228" t="s">
        <v>148</v>
      </c>
    </row>
    <row r="131" s="2" customFormat="1" ht="37.8" customHeight="1">
      <c r="A131" s="35"/>
      <c r="B131" s="36"/>
      <c r="C131" s="216" t="s">
        <v>131</v>
      </c>
      <c r="D131" s="216" t="s">
        <v>127</v>
      </c>
      <c r="E131" s="217" t="s">
        <v>141</v>
      </c>
      <c r="F131" s="218" t="s">
        <v>142</v>
      </c>
      <c r="G131" s="219" t="s">
        <v>139</v>
      </c>
      <c r="H131" s="220">
        <v>25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131</v>
      </c>
      <c r="AT131" s="228" t="s">
        <v>127</v>
      </c>
      <c r="AU131" s="228" t="s">
        <v>83</v>
      </c>
      <c r="AY131" s="14" t="s">
        <v>125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131</v>
      </c>
      <c r="BM131" s="228" t="s">
        <v>158</v>
      </c>
    </row>
    <row r="132" s="2" customFormat="1" ht="24.15" customHeight="1">
      <c r="A132" s="35"/>
      <c r="B132" s="36"/>
      <c r="C132" s="216" t="s">
        <v>144</v>
      </c>
      <c r="D132" s="216" t="s">
        <v>127</v>
      </c>
      <c r="E132" s="217" t="s">
        <v>145</v>
      </c>
      <c r="F132" s="218" t="s">
        <v>146</v>
      </c>
      <c r="G132" s="219" t="s">
        <v>139</v>
      </c>
      <c r="H132" s="220">
        <v>25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38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131</v>
      </c>
      <c r="AT132" s="228" t="s">
        <v>127</v>
      </c>
      <c r="AU132" s="228" t="s">
        <v>83</v>
      </c>
      <c r="AY132" s="14" t="s">
        <v>125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131</v>
      </c>
      <c r="BM132" s="228" t="s">
        <v>165</v>
      </c>
    </row>
    <row r="133" s="2" customFormat="1" ht="33" customHeight="1">
      <c r="A133" s="35"/>
      <c r="B133" s="36"/>
      <c r="C133" s="216" t="s">
        <v>148</v>
      </c>
      <c r="D133" s="216" t="s">
        <v>127</v>
      </c>
      <c r="E133" s="217" t="s">
        <v>149</v>
      </c>
      <c r="F133" s="218" t="s">
        <v>150</v>
      </c>
      <c r="G133" s="219" t="s">
        <v>139</v>
      </c>
      <c r="H133" s="220">
        <v>25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131</v>
      </c>
      <c r="AT133" s="228" t="s">
        <v>127</v>
      </c>
      <c r="AU133" s="228" t="s">
        <v>83</v>
      </c>
      <c r="AY133" s="14" t="s">
        <v>125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131</v>
      </c>
      <c r="BM133" s="228" t="s">
        <v>8</v>
      </c>
    </row>
    <row r="134" s="2" customFormat="1" ht="37.8" customHeight="1">
      <c r="A134" s="35"/>
      <c r="B134" s="36"/>
      <c r="C134" s="216" t="s">
        <v>152</v>
      </c>
      <c r="D134" s="216" t="s">
        <v>127</v>
      </c>
      <c r="E134" s="217" t="s">
        <v>153</v>
      </c>
      <c r="F134" s="218" t="s">
        <v>154</v>
      </c>
      <c r="G134" s="219" t="s">
        <v>130</v>
      </c>
      <c r="H134" s="220">
        <v>150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38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131</v>
      </c>
      <c r="AT134" s="228" t="s">
        <v>127</v>
      </c>
      <c r="AU134" s="228" t="s">
        <v>83</v>
      </c>
      <c r="AY134" s="14" t="s">
        <v>125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131</v>
      </c>
      <c r="BM134" s="228" t="s">
        <v>180</v>
      </c>
    </row>
    <row r="135" s="12" customFormat="1" ht="22.8" customHeight="1">
      <c r="A135" s="12"/>
      <c r="B135" s="200"/>
      <c r="C135" s="201"/>
      <c r="D135" s="202" t="s">
        <v>72</v>
      </c>
      <c r="E135" s="214" t="s">
        <v>156</v>
      </c>
      <c r="F135" s="214" t="s">
        <v>157</v>
      </c>
      <c r="G135" s="201"/>
      <c r="H135" s="201"/>
      <c r="I135" s="204"/>
      <c r="J135" s="215">
        <f>BK135</f>
        <v>0</v>
      </c>
      <c r="K135" s="201"/>
      <c r="L135" s="206"/>
      <c r="M135" s="207"/>
      <c r="N135" s="208"/>
      <c r="O135" s="208"/>
      <c r="P135" s="209">
        <f>SUM(P136:P144)</f>
        <v>0</v>
      </c>
      <c r="Q135" s="208"/>
      <c r="R135" s="209">
        <f>SUM(R136:R144)</f>
        <v>4.3527329999999997</v>
      </c>
      <c r="S135" s="208"/>
      <c r="T135" s="210">
        <f>SUM(T136:T144)</f>
        <v>6.6909999999999998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81</v>
      </c>
      <c r="AT135" s="212" t="s">
        <v>72</v>
      </c>
      <c r="AU135" s="212" t="s">
        <v>81</v>
      </c>
      <c r="AY135" s="211" t="s">
        <v>125</v>
      </c>
      <c r="BK135" s="213">
        <f>SUM(BK136:BK144)</f>
        <v>0</v>
      </c>
    </row>
    <row r="136" s="2" customFormat="1" ht="24.15" customHeight="1">
      <c r="A136" s="35"/>
      <c r="B136" s="36"/>
      <c r="C136" s="216" t="s">
        <v>158</v>
      </c>
      <c r="D136" s="216" t="s">
        <v>127</v>
      </c>
      <c r="E136" s="217" t="s">
        <v>159</v>
      </c>
      <c r="F136" s="218" t="s">
        <v>160</v>
      </c>
      <c r="G136" s="219" t="s">
        <v>130</v>
      </c>
      <c r="H136" s="220">
        <v>250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0.00029999999999999997</v>
      </c>
      <c r="T136" s="227">
        <f>S136*H136</f>
        <v>0.074999999999999997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131</v>
      </c>
      <c r="AT136" s="228" t="s">
        <v>127</v>
      </c>
      <c r="AU136" s="228" t="s">
        <v>83</v>
      </c>
      <c r="AY136" s="14" t="s">
        <v>125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131</v>
      </c>
      <c r="BM136" s="228" t="s">
        <v>190</v>
      </c>
    </row>
    <row r="137" s="2" customFormat="1" ht="24.15" customHeight="1">
      <c r="A137" s="35"/>
      <c r="B137" s="36"/>
      <c r="C137" s="216" t="s">
        <v>156</v>
      </c>
      <c r="D137" s="216" t="s">
        <v>127</v>
      </c>
      <c r="E137" s="217" t="s">
        <v>162</v>
      </c>
      <c r="F137" s="218" t="s">
        <v>163</v>
      </c>
      <c r="G137" s="219" t="s">
        <v>139</v>
      </c>
      <c r="H137" s="220">
        <v>30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0.001</v>
      </c>
      <c r="T137" s="227">
        <f>S137*H137</f>
        <v>0.029999999999999999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131</v>
      </c>
      <c r="AT137" s="228" t="s">
        <v>127</v>
      </c>
      <c r="AU137" s="228" t="s">
        <v>83</v>
      </c>
      <c r="AY137" s="14" t="s">
        <v>125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131</v>
      </c>
      <c r="BM137" s="228" t="s">
        <v>200</v>
      </c>
    </row>
    <row r="138" s="2" customFormat="1" ht="24.15" customHeight="1">
      <c r="A138" s="35"/>
      <c r="B138" s="36"/>
      <c r="C138" s="216" t="s">
        <v>165</v>
      </c>
      <c r="D138" s="216" t="s">
        <v>127</v>
      </c>
      <c r="E138" s="217" t="s">
        <v>166</v>
      </c>
      <c r="F138" s="218" t="s">
        <v>167</v>
      </c>
      <c r="G138" s="219" t="s">
        <v>139</v>
      </c>
      <c r="H138" s="220">
        <v>40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38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0.001</v>
      </c>
      <c r="T138" s="227">
        <f>S138*H138</f>
        <v>0.040000000000000001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131</v>
      </c>
      <c r="AT138" s="228" t="s">
        <v>127</v>
      </c>
      <c r="AU138" s="228" t="s">
        <v>83</v>
      </c>
      <c r="AY138" s="14" t="s">
        <v>125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81</v>
      </c>
      <c r="BK138" s="229">
        <f>ROUND(I138*H138,2)</f>
        <v>0</v>
      </c>
      <c r="BL138" s="14" t="s">
        <v>131</v>
      </c>
      <c r="BM138" s="228" t="s">
        <v>212</v>
      </c>
    </row>
    <row r="139" s="2" customFormat="1" ht="24.15" customHeight="1">
      <c r="A139" s="35"/>
      <c r="B139" s="36"/>
      <c r="C139" s="216" t="s">
        <v>169</v>
      </c>
      <c r="D139" s="216" t="s">
        <v>127</v>
      </c>
      <c r="E139" s="217" t="s">
        <v>170</v>
      </c>
      <c r="F139" s="218" t="s">
        <v>171</v>
      </c>
      <c r="G139" s="219" t="s">
        <v>130</v>
      </c>
      <c r="H139" s="220">
        <v>120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0.023300000000000001</v>
      </c>
      <c r="T139" s="227">
        <f>S139*H139</f>
        <v>2.7960000000000003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131</v>
      </c>
      <c r="AT139" s="228" t="s">
        <v>127</v>
      </c>
      <c r="AU139" s="228" t="s">
        <v>83</v>
      </c>
      <c r="AY139" s="14" t="s">
        <v>125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131</v>
      </c>
      <c r="BM139" s="228" t="s">
        <v>221</v>
      </c>
    </row>
    <row r="140" s="2" customFormat="1" ht="24.15" customHeight="1">
      <c r="A140" s="35"/>
      <c r="B140" s="36"/>
      <c r="C140" s="216" t="s">
        <v>8</v>
      </c>
      <c r="D140" s="216" t="s">
        <v>127</v>
      </c>
      <c r="E140" s="217" t="s">
        <v>173</v>
      </c>
      <c r="F140" s="218" t="s">
        <v>174</v>
      </c>
      <c r="G140" s="219" t="s">
        <v>130</v>
      </c>
      <c r="H140" s="220">
        <v>2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0.015389999999999999</v>
      </c>
      <c r="R140" s="226">
        <f>Q140*H140</f>
        <v>0.030779999999999998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131</v>
      </c>
      <c r="AT140" s="228" t="s">
        <v>127</v>
      </c>
      <c r="AU140" s="228" t="s">
        <v>83</v>
      </c>
      <c r="AY140" s="14" t="s">
        <v>125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131</v>
      </c>
      <c r="BM140" s="228" t="s">
        <v>234</v>
      </c>
    </row>
    <row r="141" s="2" customFormat="1" ht="24.15" customHeight="1">
      <c r="A141" s="35"/>
      <c r="B141" s="36"/>
      <c r="C141" s="216" t="s">
        <v>176</v>
      </c>
      <c r="D141" s="216" t="s">
        <v>127</v>
      </c>
      <c r="E141" s="217" t="s">
        <v>177</v>
      </c>
      <c r="F141" s="218" t="s">
        <v>178</v>
      </c>
      <c r="G141" s="219" t="s">
        <v>139</v>
      </c>
      <c r="H141" s="220">
        <v>1.5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38</v>
      </c>
      <c r="O141" s="88"/>
      <c r="P141" s="226">
        <f>O141*H141</f>
        <v>0</v>
      </c>
      <c r="Q141" s="226">
        <v>0.50375000000000003</v>
      </c>
      <c r="R141" s="226">
        <f>Q141*H141</f>
        <v>0.75562499999999999</v>
      </c>
      <c r="S141" s="226">
        <v>2.5</v>
      </c>
      <c r="T141" s="227">
        <f>S141*H141</f>
        <v>3.75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131</v>
      </c>
      <c r="AT141" s="228" t="s">
        <v>127</v>
      </c>
      <c r="AU141" s="228" t="s">
        <v>83</v>
      </c>
      <c r="AY141" s="14" t="s">
        <v>125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81</v>
      </c>
      <c r="BK141" s="229">
        <f>ROUND(I141*H141,2)</f>
        <v>0</v>
      </c>
      <c r="BL141" s="14" t="s">
        <v>131</v>
      </c>
      <c r="BM141" s="228" t="s">
        <v>239</v>
      </c>
    </row>
    <row r="142" s="2" customFormat="1" ht="16.5" customHeight="1">
      <c r="A142" s="35"/>
      <c r="B142" s="36"/>
      <c r="C142" s="230" t="s">
        <v>180</v>
      </c>
      <c r="D142" s="230" t="s">
        <v>181</v>
      </c>
      <c r="E142" s="231" t="s">
        <v>182</v>
      </c>
      <c r="F142" s="232" t="s">
        <v>183</v>
      </c>
      <c r="G142" s="233" t="s">
        <v>184</v>
      </c>
      <c r="H142" s="234">
        <v>2</v>
      </c>
      <c r="I142" s="235"/>
      <c r="J142" s="236">
        <f>ROUND(I142*H142,2)</f>
        <v>0</v>
      </c>
      <c r="K142" s="237"/>
      <c r="L142" s="238"/>
      <c r="M142" s="239" t="s">
        <v>1</v>
      </c>
      <c r="N142" s="240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158</v>
      </c>
      <c r="AT142" s="228" t="s">
        <v>181</v>
      </c>
      <c r="AU142" s="228" t="s">
        <v>83</v>
      </c>
      <c r="AY142" s="14" t="s">
        <v>125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131</v>
      </c>
      <c r="BM142" s="228" t="s">
        <v>240</v>
      </c>
    </row>
    <row r="143" s="2" customFormat="1" ht="24.15" customHeight="1">
      <c r="A143" s="35"/>
      <c r="B143" s="36"/>
      <c r="C143" s="216" t="s">
        <v>186</v>
      </c>
      <c r="D143" s="216" t="s">
        <v>127</v>
      </c>
      <c r="E143" s="217" t="s">
        <v>187</v>
      </c>
      <c r="F143" s="218" t="s">
        <v>188</v>
      </c>
      <c r="G143" s="219" t="s">
        <v>130</v>
      </c>
      <c r="H143" s="220">
        <v>120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0.023244399999999998</v>
      </c>
      <c r="R143" s="226">
        <f>Q143*H143</f>
        <v>2.7893279999999998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131</v>
      </c>
      <c r="AT143" s="228" t="s">
        <v>127</v>
      </c>
      <c r="AU143" s="228" t="s">
        <v>83</v>
      </c>
      <c r="AY143" s="14" t="s">
        <v>125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131</v>
      </c>
      <c r="BM143" s="228" t="s">
        <v>241</v>
      </c>
    </row>
    <row r="144" s="2" customFormat="1" ht="24.15" customHeight="1">
      <c r="A144" s="35"/>
      <c r="B144" s="36"/>
      <c r="C144" s="216" t="s">
        <v>190</v>
      </c>
      <c r="D144" s="216" t="s">
        <v>127</v>
      </c>
      <c r="E144" s="217" t="s">
        <v>191</v>
      </c>
      <c r="F144" s="218" t="s">
        <v>192</v>
      </c>
      <c r="G144" s="219" t="s">
        <v>130</v>
      </c>
      <c r="H144" s="220">
        <v>20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0.038850000000000003</v>
      </c>
      <c r="R144" s="226">
        <f>Q144*H144</f>
        <v>0.77700000000000002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131</v>
      </c>
      <c r="AT144" s="228" t="s">
        <v>127</v>
      </c>
      <c r="AU144" s="228" t="s">
        <v>83</v>
      </c>
      <c r="AY144" s="14" t="s">
        <v>125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131</v>
      </c>
      <c r="BM144" s="228" t="s">
        <v>242</v>
      </c>
    </row>
    <row r="145" s="12" customFormat="1" ht="22.8" customHeight="1">
      <c r="A145" s="12"/>
      <c r="B145" s="200"/>
      <c r="C145" s="201"/>
      <c r="D145" s="202" t="s">
        <v>72</v>
      </c>
      <c r="E145" s="214" t="s">
        <v>194</v>
      </c>
      <c r="F145" s="214" t="s">
        <v>195</v>
      </c>
      <c r="G145" s="201"/>
      <c r="H145" s="201"/>
      <c r="I145" s="204"/>
      <c r="J145" s="215">
        <f>BK145</f>
        <v>0</v>
      </c>
      <c r="K145" s="201"/>
      <c r="L145" s="206"/>
      <c r="M145" s="207"/>
      <c r="N145" s="208"/>
      <c r="O145" s="208"/>
      <c r="P145" s="209">
        <f>SUM(P146:P148)</f>
        <v>0</v>
      </c>
      <c r="Q145" s="208"/>
      <c r="R145" s="209">
        <f>SUM(R146:R148)</f>
        <v>0</v>
      </c>
      <c r="S145" s="208"/>
      <c r="T145" s="210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1" t="s">
        <v>81</v>
      </c>
      <c r="AT145" s="212" t="s">
        <v>72</v>
      </c>
      <c r="AU145" s="212" t="s">
        <v>81</v>
      </c>
      <c r="AY145" s="211" t="s">
        <v>125</v>
      </c>
      <c r="BK145" s="213">
        <f>SUM(BK146:BK148)</f>
        <v>0</v>
      </c>
    </row>
    <row r="146" s="2" customFormat="1" ht="24.15" customHeight="1">
      <c r="A146" s="35"/>
      <c r="B146" s="36"/>
      <c r="C146" s="216" t="s">
        <v>196</v>
      </c>
      <c r="D146" s="216" t="s">
        <v>127</v>
      </c>
      <c r="E146" s="217" t="s">
        <v>197</v>
      </c>
      <c r="F146" s="218" t="s">
        <v>198</v>
      </c>
      <c r="G146" s="219" t="s">
        <v>184</v>
      </c>
      <c r="H146" s="220">
        <v>4.3527300000000002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131</v>
      </c>
      <c r="AT146" s="228" t="s">
        <v>127</v>
      </c>
      <c r="AU146" s="228" t="s">
        <v>83</v>
      </c>
      <c r="AY146" s="14" t="s">
        <v>125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131</v>
      </c>
      <c r="BM146" s="228" t="s">
        <v>243</v>
      </c>
    </row>
    <row r="147" s="2" customFormat="1" ht="33" customHeight="1">
      <c r="A147" s="35"/>
      <c r="B147" s="36"/>
      <c r="C147" s="216" t="s">
        <v>200</v>
      </c>
      <c r="D147" s="216" t="s">
        <v>127</v>
      </c>
      <c r="E147" s="217" t="s">
        <v>201</v>
      </c>
      <c r="F147" s="218" t="s">
        <v>202</v>
      </c>
      <c r="G147" s="219" t="s">
        <v>184</v>
      </c>
      <c r="H147" s="220">
        <v>4.3527300000000002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131</v>
      </c>
      <c r="AT147" s="228" t="s">
        <v>127</v>
      </c>
      <c r="AU147" s="228" t="s">
        <v>83</v>
      </c>
      <c r="AY147" s="14" t="s">
        <v>125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81</v>
      </c>
      <c r="BK147" s="229">
        <f>ROUND(I147*H147,2)</f>
        <v>0</v>
      </c>
      <c r="BL147" s="14" t="s">
        <v>131</v>
      </c>
      <c r="BM147" s="228" t="s">
        <v>244</v>
      </c>
    </row>
    <row r="148" s="2" customFormat="1" ht="33" customHeight="1">
      <c r="A148" s="35"/>
      <c r="B148" s="36"/>
      <c r="C148" s="216" t="s">
        <v>204</v>
      </c>
      <c r="D148" s="216" t="s">
        <v>127</v>
      </c>
      <c r="E148" s="217" t="s">
        <v>205</v>
      </c>
      <c r="F148" s="218" t="s">
        <v>206</v>
      </c>
      <c r="G148" s="219" t="s">
        <v>184</v>
      </c>
      <c r="H148" s="220">
        <v>4.3527300000000002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131</v>
      </c>
      <c r="AT148" s="228" t="s">
        <v>127</v>
      </c>
      <c r="AU148" s="228" t="s">
        <v>83</v>
      </c>
      <c r="AY148" s="14" t="s">
        <v>125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131</v>
      </c>
      <c r="BM148" s="228" t="s">
        <v>245</v>
      </c>
    </row>
    <row r="149" s="12" customFormat="1" ht="25.92" customHeight="1">
      <c r="A149" s="12"/>
      <c r="B149" s="200"/>
      <c r="C149" s="201"/>
      <c r="D149" s="202" t="s">
        <v>72</v>
      </c>
      <c r="E149" s="203" t="s">
        <v>208</v>
      </c>
      <c r="F149" s="203" t="s">
        <v>209</v>
      </c>
      <c r="G149" s="201"/>
      <c r="H149" s="201"/>
      <c r="I149" s="204"/>
      <c r="J149" s="205">
        <f>BK149</f>
        <v>0</v>
      </c>
      <c r="K149" s="201"/>
      <c r="L149" s="206"/>
      <c r="M149" s="207"/>
      <c r="N149" s="208"/>
      <c r="O149" s="208"/>
      <c r="P149" s="209">
        <f>P150+P152+P155+P157</f>
        <v>0</v>
      </c>
      <c r="Q149" s="208"/>
      <c r="R149" s="209">
        <f>R150+R152+R155+R157</f>
        <v>0</v>
      </c>
      <c r="S149" s="208"/>
      <c r="T149" s="210">
        <f>T150+T152+T155+T157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144</v>
      </c>
      <c r="AT149" s="212" t="s">
        <v>72</v>
      </c>
      <c r="AU149" s="212" t="s">
        <v>73</v>
      </c>
      <c r="AY149" s="211" t="s">
        <v>125</v>
      </c>
      <c r="BK149" s="213">
        <f>BK150+BK152+BK155+BK157</f>
        <v>0</v>
      </c>
    </row>
    <row r="150" s="12" customFormat="1" ht="22.8" customHeight="1">
      <c r="A150" s="12"/>
      <c r="B150" s="200"/>
      <c r="C150" s="201"/>
      <c r="D150" s="202" t="s">
        <v>72</v>
      </c>
      <c r="E150" s="214" t="s">
        <v>210</v>
      </c>
      <c r="F150" s="214" t="s">
        <v>211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P151</f>
        <v>0</v>
      </c>
      <c r="Q150" s="208"/>
      <c r="R150" s="209">
        <f>R151</f>
        <v>0</v>
      </c>
      <c r="S150" s="208"/>
      <c r="T150" s="210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144</v>
      </c>
      <c r="AT150" s="212" t="s">
        <v>72</v>
      </c>
      <c r="AU150" s="212" t="s">
        <v>81</v>
      </c>
      <c r="AY150" s="211" t="s">
        <v>125</v>
      </c>
      <c r="BK150" s="213">
        <f>BK151</f>
        <v>0</v>
      </c>
    </row>
    <row r="151" s="2" customFormat="1" ht="16.5" customHeight="1">
      <c r="A151" s="35"/>
      <c r="B151" s="36"/>
      <c r="C151" s="216" t="s">
        <v>212</v>
      </c>
      <c r="D151" s="216" t="s">
        <v>127</v>
      </c>
      <c r="E151" s="217" t="s">
        <v>213</v>
      </c>
      <c r="F151" s="218" t="s">
        <v>211</v>
      </c>
      <c r="G151" s="219" t="s">
        <v>214</v>
      </c>
      <c r="H151" s="220">
        <v>1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131</v>
      </c>
      <c r="AT151" s="228" t="s">
        <v>127</v>
      </c>
      <c r="AU151" s="228" t="s">
        <v>83</v>
      </c>
      <c r="AY151" s="14" t="s">
        <v>125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131</v>
      </c>
      <c r="BM151" s="228" t="s">
        <v>246</v>
      </c>
    </row>
    <row r="152" s="12" customFormat="1" ht="22.8" customHeight="1">
      <c r="A152" s="12"/>
      <c r="B152" s="200"/>
      <c r="C152" s="201"/>
      <c r="D152" s="202" t="s">
        <v>72</v>
      </c>
      <c r="E152" s="214" t="s">
        <v>216</v>
      </c>
      <c r="F152" s="214" t="s">
        <v>217</v>
      </c>
      <c r="G152" s="201"/>
      <c r="H152" s="201"/>
      <c r="I152" s="204"/>
      <c r="J152" s="215">
        <f>BK152</f>
        <v>0</v>
      </c>
      <c r="K152" s="201"/>
      <c r="L152" s="206"/>
      <c r="M152" s="207"/>
      <c r="N152" s="208"/>
      <c r="O152" s="208"/>
      <c r="P152" s="209">
        <f>SUM(P153:P154)</f>
        <v>0</v>
      </c>
      <c r="Q152" s="208"/>
      <c r="R152" s="209">
        <f>SUM(R153:R154)</f>
        <v>0</v>
      </c>
      <c r="S152" s="208"/>
      <c r="T152" s="210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1" t="s">
        <v>144</v>
      </c>
      <c r="AT152" s="212" t="s">
        <v>72</v>
      </c>
      <c r="AU152" s="212" t="s">
        <v>81</v>
      </c>
      <c r="AY152" s="211" t="s">
        <v>125</v>
      </c>
      <c r="BK152" s="213">
        <f>SUM(BK153:BK154)</f>
        <v>0</v>
      </c>
    </row>
    <row r="153" s="2" customFormat="1" ht="16.5" customHeight="1">
      <c r="A153" s="35"/>
      <c r="B153" s="36"/>
      <c r="C153" s="216" t="s">
        <v>7</v>
      </c>
      <c r="D153" s="216" t="s">
        <v>127</v>
      </c>
      <c r="E153" s="217" t="s">
        <v>218</v>
      </c>
      <c r="F153" s="218" t="s">
        <v>219</v>
      </c>
      <c r="G153" s="219" t="s">
        <v>214</v>
      </c>
      <c r="H153" s="220">
        <v>1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131</v>
      </c>
      <c r="AT153" s="228" t="s">
        <v>127</v>
      </c>
      <c r="AU153" s="228" t="s">
        <v>83</v>
      </c>
      <c r="AY153" s="14" t="s">
        <v>125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131</v>
      </c>
      <c r="BM153" s="228" t="s">
        <v>247</v>
      </c>
    </row>
    <row r="154" s="2" customFormat="1" ht="16.5" customHeight="1">
      <c r="A154" s="35"/>
      <c r="B154" s="36"/>
      <c r="C154" s="216" t="s">
        <v>221</v>
      </c>
      <c r="D154" s="216" t="s">
        <v>127</v>
      </c>
      <c r="E154" s="217" t="s">
        <v>222</v>
      </c>
      <c r="F154" s="218" t="s">
        <v>223</v>
      </c>
      <c r="G154" s="219" t="s">
        <v>224</v>
      </c>
      <c r="H154" s="220">
        <v>1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38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131</v>
      </c>
      <c r="AT154" s="228" t="s">
        <v>127</v>
      </c>
      <c r="AU154" s="228" t="s">
        <v>83</v>
      </c>
      <c r="AY154" s="14" t="s">
        <v>125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81</v>
      </c>
      <c r="BK154" s="229">
        <f>ROUND(I154*H154,2)</f>
        <v>0</v>
      </c>
      <c r="BL154" s="14" t="s">
        <v>131</v>
      </c>
      <c r="BM154" s="228" t="s">
        <v>248</v>
      </c>
    </row>
    <row r="155" s="12" customFormat="1" ht="22.8" customHeight="1">
      <c r="A155" s="12"/>
      <c r="B155" s="200"/>
      <c r="C155" s="201"/>
      <c r="D155" s="202" t="s">
        <v>72</v>
      </c>
      <c r="E155" s="214" t="s">
        <v>226</v>
      </c>
      <c r="F155" s="214" t="s">
        <v>227</v>
      </c>
      <c r="G155" s="201"/>
      <c r="H155" s="201"/>
      <c r="I155" s="204"/>
      <c r="J155" s="215">
        <f>BK155</f>
        <v>0</v>
      </c>
      <c r="K155" s="201"/>
      <c r="L155" s="206"/>
      <c r="M155" s="207"/>
      <c r="N155" s="208"/>
      <c r="O155" s="208"/>
      <c r="P155" s="209">
        <f>P156</f>
        <v>0</v>
      </c>
      <c r="Q155" s="208"/>
      <c r="R155" s="209">
        <f>R156</f>
        <v>0</v>
      </c>
      <c r="S155" s="208"/>
      <c r="T155" s="210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1" t="s">
        <v>144</v>
      </c>
      <c r="AT155" s="212" t="s">
        <v>72</v>
      </c>
      <c r="AU155" s="212" t="s">
        <v>81</v>
      </c>
      <c r="AY155" s="211" t="s">
        <v>125</v>
      </c>
      <c r="BK155" s="213">
        <f>BK156</f>
        <v>0</v>
      </c>
    </row>
    <row r="156" s="2" customFormat="1" ht="16.5" customHeight="1">
      <c r="A156" s="35"/>
      <c r="B156" s="36"/>
      <c r="C156" s="216" t="s">
        <v>228</v>
      </c>
      <c r="D156" s="216" t="s">
        <v>127</v>
      </c>
      <c r="E156" s="217" t="s">
        <v>229</v>
      </c>
      <c r="F156" s="218" t="s">
        <v>230</v>
      </c>
      <c r="G156" s="219" t="s">
        <v>224</v>
      </c>
      <c r="H156" s="220">
        <v>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131</v>
      </c>
      <c r="AT156" s="228" t="s">
        <v>127</v>
      </c>
      <c r="AU156" s="228" t="s">
        <v>83</v>
      </c>
      <c r="AY156" s="14" t="s">
        <v>125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131</v>
      </c>
      <c r="BM156" s="228" t="s">
        <v>249</v>
      </c>
    </row>
    <row r="157" s="12" customFormat="1" ht="22.8" customHeight="1">
      <c r="A157" s="12"/>
      <c r="B157" s="200"/>
      <c r="C157" s="201"/>
      <c r="D157" s="202" t="s">
        <v>72</v>
      </c>
      <c r="E157" s="214" t="s">
        <v>232</v>
      </c>
      <c r="F157" s="214" t="s">
        <v>233</v>
      </c>
      <c r="G157" s="201"/>
      <c r="H157" s="201"/>
      <c r="I157" s="204"/>
      <c r="J157" s="215">
        <f>BK157</f>
        <v>0</v>
      </c>
      <c r="K157" s="201"/>
      <c r="L157" s="206"/>
      <c r="M157" s="207"/>
      <c r="N157" s="208"/>
      <c r="O157" s="208"/>
      <c r="P157" s="209">
        <f>P158</f>
        <v>0</v>
      </c>
      <c r="Q157" s="208"/>
      <c r="R157" s="209">
        <f>R158</f>
        <v>0</v>
      </c>
      <c r="S157" s="208"/>
      <c r="T157" s="210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144</v>
      </c>
      <c r="AT157" s="212" t="s">
        <v>72</v>
      </c>
      <c r="AU157" s="212" t="s">
        <v>81</v>
      </c>
      <c r="AY157" s="211" t="s">
        <v>125</v>
      </c>
      <c r="BK157" s="213">
        <f>BK158</f>
        <v>0</v>
      </c>
    </row>
    <row r="158" s="2" customFormat="1" ht="16.5" customHeight="1">
      <c r="A158" s="35"/>
      <c r="B158" s="36"/>
      <c r="C158" s="216" t="s">
        <v>234</v>
      </c>
      <c r="D158" s="216" t="s">
        <v>127</v>
      </c>
      <c r="E158" s="217" t="s">
        <v>235</v>
      </c>
      <c r="F158" s="218" t="s">
        <v>236</v>
      </c>
      <c r="G158" s="219" t="s">
        <v>214</v>
      </c>
      <c r="H158" s="220">
        <v>1</v>
      </c>
      <c r="I158" s="221"/>
      <c r="J158" s="222">
        <f>ROUND(I158*H158,2)</f>
        <v>0</v>
      </c>
      <c r="K158" s="223"/>
      <c r="L158" s="41"/>
      <c r="M158" s="241" t="s">
        <v>1</v>
      </c>
      <c r="N158" s="242" t="s">
        <v>38</v>
      </c>
      <c r="O158" s="243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131</v>
      </c>
      <c r="AT158" s="228" t="s">
        <v>127</v>
      </c>
      <c r="AU158" s="228" t="s">
        <v>83</v>
      </c>
      <c r="AY158" s="14" t="s">
        <v>125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81</v>
      </c>
      <c r="BK158" s="229">
        <f>ROUND(I158*H158,2)</f>
        <v>0</v>
      </c>
      <c r="BL158" s="14" t="s">
        <v>131</v>
      </c>
      <c r="BM158" s="228" t="s">
        <v>250</v>
      </c>
    </row>
    <row r="159" s="2" customFormat="1" ht="6.96" customHeight="1">
      <c r="A159" s="35"/>
      <c r="B159" s="63"/>
      <c r="C159" s="64"/>
      <c r="D159" s="64"/>
      <c r="E159" s="64"/>
      <c r="F159" s="64"/>
      <c r="G159" s="64"/>
      <c r="H159" s="64"/>
      <c r="I159" s="64"/>
      <c r="J159" s="64"/>
      <c r="K159" s="64"/>
      <c r="L159" s="41"/>
      <c r="M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</row>
  </sheetData>
  <sheetProtection sheet="1" autoFilter="0" formatColumns="0" formatRows="0" objects="1" scenarios="1" spinCount="100000" saltValue="NhGtR8LueoWm9qvEQ3IpU1TVbhcplyucOXomn8rPo+PE1qyQo9cizToWekbB6NtYyRFg+dX+z1kwelzSD+kh7A==" hashValue="DoI31g9BoSNidXvEMz0l6g3a59tqmk2HGHP4BIKLkqW3Ut374r24RcpnFFdLzQl6QD1HZqpOlCiZ4Awj/3yH/Q==" algorithmName="SHA-512" password="CC35"/>
  <autoFilter ref="C124:K15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Čištění a drobné opravy propustků u OŘ Plzeň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251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4. 9. 2024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ROUND((SUM(BE125:BE158)),  2)</f>
        <v>0</v>
      </c>
      <c r="G33" s="35"/>
      <c r="H33" s="35"/>
      <c r="I33" s="152">
        <v>0.20999999999999999</v>
      </c>
      <c r="J33" s="151">
        <f>ROUND(((SUM(BE125:BE158))*I33),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ROUND((SUM(BF125:BF158)),  2)</f>
        <v>0</v>
      </c>
      <c r="G34" s="35"/>
      <c r="H34" s="35"/>
      <c r="I34" s="152">
        <v>0.12</v>
      </c>
      <c r="J34" s="151">
        <f>ROUND(((SUM(BF125:BF158))*I34),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ROUND((SUM(BG125:BG158)),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ROUND((SUM(BH125:BH158)),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ROUND((SUM(BI125:BI158)),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Čištění a drobné opravy propustků u OŘ Plzeň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S03 - TU 0491 Zlatá Koruna-Hořice na Šumavě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4. 9. 2024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101</v>
      </c>
      <c r="E97" s="179"/>
      <c r="F97" s="179"/>
      <c r="G97" s="179"/>
      <c r="H97" s="179"/>
      <c r="I97" s="179"/>
      <c r="J97" s="180">
        <f>J126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102</v>
      </c>
      <c r="E98" s="185"/>
      <c r="F98" s="185"/>
      <c r="G98" s="185"/>
      <c r="H98" s="185"/>
      <c r="I98" s="185"/>
      <c r="J98" s="186">
        <f>J127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103</v>
      </c>
      <c r="E99" s="185"/>
      <c r="F99" s="185"/>
      <c r="G99" s="185"/>
      <c r="H99" s="185"/>
      <c r="I99" s="185"/>
      <c r="J99" s="186">
        <f>J135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104</v>
      </c>
      <c r="E100" s="185"/>
      <c r="F100" s="185"/>
      <c r="G100" s="185"/>
      <c r="H100" s="185"/>
      <c r="I100" s="185"/>
      <c r="J100" s="186">
        <f>J145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6"/>
      <c r="C101" s="177"/>
      <c r="D101" s="178" t="s">
        <v>105</v>
      </c>
      <c r="E101" s="179"/>
      <c r="F101" s="179"/>
      <c r="G101" s="179"/>
      <c r="H101" s="179"/>
      <c r="I101" s="179"/>
      <c r="J101" s="180">
        <f>J149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2"/>
      <c r="C102" s="183"/>
      <c r="D102" s="184" t="s">
        <v>106</v>
      </c>
      <c r="E102" s="185"/>
      <c r="F102" s="185"/>
      <c r="G102" s="185"/>
      <c r="H102" s="185"/>
      <c r="I102" s="185"/>
      <c r="J102" s="186">
        <f>J150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107</v>
      </c>
      <c r="E103" s="185"/>
      <c r="F103" s="185"/>
      <c r="G103" s="185"/>
      <c r="H103" s="185"/>
      <c r="I103" s="185"/>
      <c r="J103" s="186">
        <f>J152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108</v>
      </c>
      <c r="E104" s="185"/>
      <c r="F104" s="185"/>
      <c r="G104" s="185"/>
      <c r="H104" s="185"/>
      <c r="I104" s="185"/>
      <c r="J104" s="186">
        <f>J155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109</v>
      </c>
      <c r="E105" s="185"/>
      <c r="F105" s="185"/>
      <c r="G105" s="185"/>
      <c r="H105" s="185"/>
      <c r="I105" s="185"/>
      <c r="J105" s="186">
        <f>J157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110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71" t="str">
        <f>E7</f>
        <v>Čištění a drobné opravy propustků u OŘ Plzeň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94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S03 - TU 0491 Zlatá Koruna-Hořice na Šumavě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 xml:space="preserve"> </v>
      </c>
      <c r="G119" s="37"/>
      <c r="H119" s="37"/>
      <c r="I119" s="29" t="s">
        <v>22</v>
      </c>
      <c r="J119" s="76" t="str">
        <f>IF(J12="","",J12)</f>
        <v>4. 9. 2024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 xml:space="preserve"> </v>
      </c>
      <c r="G121" s="37"/>
      <c r="H121" s="37"/>
      <c r="I121" s="29" t="s">
        <v>29</v>
      </c>
      <c r="J121" s="33" t="str">
        <f>E21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27</v>
      </c>
      <c r="D122" s="37"/>
      <c r="E122" s="37"/>
      <c r="F122" s="24" t="str">
        <f>IF(E18="","",E18)</f>
        <v>Vyplň údaj</v>
      </c>
      <c r="G122" s="37"/>
      <c r="H122" s="37"/>
      <c r="I122" s="29" t="s">
        <v>31</v>
      </c>
      <c r="J122" s="33" t="str">
        <f>E24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8"/>
      <c r="B124" s="189"/>
      <c r="C124" s="190" t="s">
        <v>111</v>
      </c>
      <c r="D124" s="191" t="s">
        <v>58</v>
      </c>
      <c r="E124" s="191" t="s">
        <v>54</v>
      </c>
      <c r="F124" s="191" t="s">
        <v>55</v>
      </c>
      <c r="G124" s="191" t="s">
        <v>112</v>
      </c>
      <c r="H124" s="191" t="s">
        <v>113</v>
      </c>
      <c r="I124" s="191" t="s">
        <v>114</v>
      </c>
      <c r="J124" s="192" t="s">
        <v>98</v>
      </c>
      <c r="K124" s="193" t="s">
        <v>115</v>
      </c>
      <c r="L124" s="194"/>
      <c r="M124" s="97" t="s">
        <v>1</v>
      </c>
      <c r="N124" s="98" t="s">
        <v>37</v>
      </c>
      <c r="O124" s="98" t="s">
        <v>116</v>
      </c>
      <c r="P124" s="98" t="s">
        <v>117</v>
      </c>
      <c r="Q124" s="98" t="s">
        <v>118</v>
      </c>
      <c r="R124" s="98" t="s">
        <v>119</v>
      </c>
      <c r="S124" s="98" t="s">
        <v>120</v>
      </c>
      <c r="T124" s="99" t="s">
        <v>121</v>
      </c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</row>
    <row r="125" s="2" customFormat="1" ht="22.8" customHeight="1">
      <c r="A125" s="35"/>
      <c r="B125" s="36"/>
      <c r="C125" s="104" t="s">
        <v>122</v>
      </c>
      <c r="D125" s="37"/>
      <c r="E125" s="37"/>
      <c r="F125" s="37"/>
      <c r="G125" s="37"/>
      <c r="H125" s="37"/>
      <c r="I125" s="37"/>
      <c r="J125" s="195">
        <f>BK125</f>
        <v>0</v>
      </c>
      <c r="K125" s="37"/>
      <c r="L125" s="41"/>
      <c r="M125" s="100"/>
      <c r="N125" s="196"/>
      <c r="O125" s="101"/>
      <c r="P125" s="197">
        <f>P126+P149</f>
        <v>0</v>
      </c>
      <c r="Q125" s="101"/>
      <c r="R125" s="197">
        <f>R126+R149</f>
        <v>1.4455310000000001</v>
      </c>
      <c r="S125" s="101"/>
      <c r="T125" s="198">
        <f>T126+T149</f>
        <v>2.2469999999999999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72</v>
      </c>
      <c r="AU125" s="14" t="s">
        <v>100</v>
      </c>
      <c r="BK125" s="199">
        <f>BK126+BK149</f>
        <v>0</v>
      </c>
    </row>
    <row r="126" s="12" customFormat="1" ht="25.92" customHeight="1">
      <c r="A126" s="12"/>
      <c r="B126" s="200"/>
      <c r="C126" s="201"/>
      <c r="D126" s="202" t="s">
        <v>72</v>
      </c>
      <c r="E126" s="203" t="s">
        <v>123</v>
      </c>
      <c r="F126" s="203" t="s">
        <v>124</v>
      </c>
      <c r="G126" s="201"/>
      <c r="H126" s="201"/>
      <c r="I126" s="204"/>
      <c r="J126" s="205">
        <f>BK126</f>
        <v>0</v>
      </c>
      <c r="K126" s="201"/>
      <c r="L126" s="206"/>
      <c r="M126" s="207"/>
      <c r="N126" s="208"/>
      <c r="O126" s="208"/>
      <c r="P126" s="209">
        <f>P127+P135+P145</f>
        <v>0</v>
      </c>
      <c r="Q126" s="208"/>
      <c r="R126" s="209">
        <f>R127+R135+R145</f>
        <v>1.4455310000000001</v>
      </c>
      <c r="S126" s="208"/>
      <c r="T126" s="210">
        <f>T127+T135+T145</f>
        <v>2.2469999999999999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81</v>
      </c>
      <c r="AT126" s="212" t="s">
        <v>72</v>
      </c>
      <c r="AU126" s="212" t="s">
        <v>73</v>
      </c>
      <c r="AY126" s="211" t="s">
        <v>125</v>
      </c>
      <c r="BK126" s="213">
        <f>BK127+BK135+BK145</f>
        <v>0</v>
      </c>
    </row>
    <row r="127" s="12" customFormat="1" ht="22.8" customHeight="1">
      <c r="A127" s="12"/>
      <c r="B127" s="200"/>
      <c r="C127" s="201"/>
      <c r="D127" s="202" t="s">
        <v>72</v>
      </c>
      <c r="E127" s="214" t="s">
        <v>81</v>
      </c>
      <c r="F127" s="214" t="s">
        <v>126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SUM(P128:P134)</f>
        <v>0</v>
      </c>
      <c r="Q127" s="208"/>
      <c r="R127" s="209">
        <f>SUM(R128:R134)</f>
        <v>0</v>
      </c>
      <c r="S127" s="208"/>
      <c r="T127" s="210">
        <f>SUM(T128:T134)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81</v>
      </c>
      <c r="AT127" s="212" t="s">
        <v>72</v>
      </c>
      <c r="AU127" s="212" t="s">
        <v>81</v>
      </c>
      <c r="AY127" s="211" t="s">
        <v>125</v>
      </c>
      <c r="BK127" s="213">
        <f>SUM(BK128:BK134)</f>
        <v>0</v>
      </c>
    </row>
    <row r="128" s="2" customFormat="1" ht="24.15" customHeight="1">
      <c r="A128" s="35"/>
      <c r="B128" s="36"/>
      <c r="C128" s="216" t="s">
        <v>81</v>
      </c>
      <c r="D128" s="216" t="s">
        <v>127</v>
      </c>
      <c r="E128" s="217" t="s">
        <v>128</v>
      </c>
      <c r="F128" s="218" t="s">
        <v>129</v>
      </c>
      <c r="G128" s="219" t="s">
        <v>130</v>
      </c>
      <c r="H128" s="220">
        <v>250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131</v>
      </c>
      <c r="AT128" s="228" t="s">
        <v>127</v>
      </c>
      <c r="AU128" s="228" t="s">
        <v>83</v>
      </c>
      <c r="AY128" s="14" t="s">
        <v>125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131</v>
      </c>
      <c r="BM128" s="228" t="s">
        <v>83</v>
      </c>
    </row>
    <row r="129" s="2" customFormat="1" ht="21.75" customHeight="1">
      <c r="A129" s="35"/>
      <c r="B129" s="36"/>
      <c r="C129" s="216" t="s">
        <v>83</v>
      </c>
      <c r="D129" s="216" t="s">
        <v>127</v>
      </c>
      <c r="E129" s="217" t="s">
        <v>133</v>
      </c>
      <c r="F129" s="218" t="s">
        <v>134</v>
      </c>
      <c r="G129" s="219" t="s">
        <v>130</v>
      </c>
      <c r="H129" s="220">
        <v>250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38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131</v>
      </c>
      <c r="AT129" s="228" t="s">
        <v>127</v>
      </c>
      <c r="AU129" s="228" t="s">
        <v>83</v>
      </c>
      <c r="AY129" s="14" t="s">
        <v>125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81</v>
      </c>
      <c r="BK129" s="229">
        <f>ROUND(I129*H129,2)</f>
        <v>0</v>
      </c>
      <c r="BL129" s="14" t="s">
        <v>131</v>
      </c>
      <c r="BM129" s="228" t="s">
        <v>131</v>
      </c>
    </row>
    <row r="130" s="2" customFormat="1" ht="24.15" customHeight="1">
      <c r="A130" s="35"/>
      <c r="B130" s="36"/>
      <c r="C130" s="216" t="s">
        <v>136</v>
      </c>
      <c r="D130" s="216" t="s">
        <v>127</v>
      </c>
      <c r="E130" s="217" t="s">
        <v>137</v>
      </c>
      <c r="F130" s="218" t="s">
        <v>138</v>
      </c>
      <c r="G130" s="219" t="s">
        <v>139</v>
      </c>
      <c r="H130" s="220">
        <v>10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131</v>
      </c>
      <c r="AT130" s="228" t="s">
        <v>127</v>
      </c>
      <c r="AU130" s="228" t="s">
        <v>83</v>
      </c>
      <c r="AY130" s="14" t="s">
        <v>125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131</v>
      </c>
      <c r="BM130" s="228" t="s">
        <v>148</v>
      </c>
    </row>
    <row r="131" s="2" customFormat="1" ht="37.8" customHeight="1">
      <c r="A131" s="35"/>
      <c r="B131" s="36"/>
      <c r="C131" s="216" t="s">
        <v>131</v>
      </c>
      <c r="D131" s="216" t="s">
        <v>127</v>
      </c>
      <c r="E131" s="217" t="s">
        <v>141</v>
      </c>
      <c r="F131" s="218" t="s">
        <v>142</v>
      </c>
      <c r="G131" s="219" t="s">
        <v>139</v>
      </c>
      <c r="H131" s="220">
        <v>10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131</v>
      </c>
      <c r="AT131" s="228" t="s">
        <v>127</v>
      </c>
      <c r="AU131" s="228" t="s">
        <v>83</v>
      </c>
      <c r="AY131" s="14" t="s">
        <v>125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131</v>
      </c>
      <c r="BM131" s="228" t="s">
        <v>158</v>
      </c>
    </row>
    <row r="132" s="2" customFormat="1" ht="24.15" customHeight="1">
      <c r="A132" s="35"/>
      <c r="B132" s="36"/>
      <c r="C132" s="216" t="s">
        <v>144</v>
      </c>
      <c r="D132" s="216" t="s">
        <v>127</v>
      </c>
      <c r="E132" s="217" t="s">
        <v>145</v>
      </c>
      <c r="F132" s="218" t="s">
        <v>146</v>
      </c>
      <c r="G132" s="219" t="s">
        <v>139</v>
      </c>
      <c r="H132" s="220">
        <v>10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38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131</v>
      </c>
      <c r="AT132" s="228" t="s">
        <v>127</v>
      </c>
      <c r="AU132" s="228" t="s">
        <v>83</v>
      </c>
      <c r="AY132" s="14" t="s">
        <v>125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131</v>
      </c>
      <c r="BM132" s="228" t="s">
        <v>165</v>
      </c>
    </row>
    <row r="133" s="2" customFormat="1" ht="33" customHeight="1">
      <c r="A133" s="35"/>
      <c r="B133" s="36"/>
      <c r="C133" s="216" t="s">
        <v>148</v>
      </c>
      <c r="D133" s="216" t="s">
        <v>127</v>
      </c>
      <c r="E133" s="217" t="s">
        <v>149</v>
      </c>
      <c r="F133" s="218" t="s">
        <v>150</v>
      </c>
      <c r="G133" s="219" t="s">
        <v>139</v>
      </c>
      <c r="H133" s="220">
        <v>10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131</v>
      </c>
      <c r="AT133" s="228" t="s">
        <v>127</v>
      </c>
      <c r="AU133" s="228" t="s">
        <v>83</v>
      </c>
      <c r="AY133" s="14" t="s">
        <v>125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131</v>
      </c>
      <c r="BM133" s="228" t="s">
        <v>8</v>
      </c>
    </row>
    <row r="134" s="2" customFormat="1" ht="37.8" customHeight="1">
      <c r="A134" s="35"/>
      <c r="B134" s="36"/>
      <c r="C134" s="216" t="s">
        <v>152</v>
      </c>
      <c r="D134" s="216" t="s">
        <v>127</v>
      </c>
      <c r="E134" s="217" t="s">
        <v>153</v>
      </c>
      <c r="F134" s="218" t="s">
        <v>154</v>
      </c>
      <c r="G134" s="219" t="s">
        <v>130</v>
      </c>
      <c r="H134" s="220">
        <v>50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38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131</v>
      </c>
      <c r="AT134" s="228" t="s">
        <v>127</v>
      </c>
      <c r="AU134" s="228" t="s">
        <v>83</v>
      </c>
      <c r="AY134" s="14" t="s">
        <v>125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131</v>
      </c>
      <c r="BM134" s="228" t="s">
        <v>180</v>
      </c>
    </row>
    <row r="135" s="12" customFormat="1" ht="22.8" customHeight="1">
      <c r="A135" s="12"/>
      <c r="B135" s="200"/>
      <c r="C135" s="201"/>
      <c r="D135" s="202" t="s">
        <v>72</v>
      </c>
      <c r="E135" s="214" t="s">
        <v>156</v>
      </c>
      <c r="F135" s="214" t="s">
        <v>157</v>
      </c>
      <c r="G135" s="201"/>
      <c r="H135" s="201"/>
      <c r="I135" s="204"/>
      <c r="J135" s="215">
        <f>BK135</f>
        <v>0</v>
      </c>
      <c r="K135" s="201"/>
      <c r="L135" s="206"/>
      <c r="M135" s="207"/>
      <c r="N135" s="208"/>
      <c r="O135" s="208"/>
      <c r="P135" s="209">
        <f>SUM(P136:P144)</f>
        <v>0</v>
      </c>
      <c r="Q135" s="208"/>
      <c r="R135" s="209">
        <f>SUM(R136:R144)</f>
        <v>1.4455310000000001</v>
      </c>
      <c r="S135" s="208"/>
      <c r="T135" s="210">
        <f>SUM(T136:T144)</f>
        <v>2.2469999999999999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81</v>
      </c>
      <c r="AT135" s="212" t="s">
        <v>72</v>
      </c>
      <c r="AU135" s="212" t="s">
        <v>81</v>
      </c>
      <c r="AY135" s="211" t="s">
        <v>125</v>
      </c>
      <c r="BK135" s="213">
        <f>SUM(BK136:BK144)</f>
        <v>0</v>
      </c>
    </row>
    <row r="136" s="2" customFormat="1" ht="24.15" customHeight="1">
      <c r="A136" s="35"/>
      <c r="B136" s="36"/>
      <c r="C136" s="216" t="s">
        <v>158</v>
      </c>
      <c r="D136" s="216" t="s">
        <v>127</v>
      </c>
      <c r="E136" s="217" t="s">
        <v>159</v>
      </c>
      <c r="F136" s="218" t="s">
        <v>160</v>
      </c>
      <c r="G136" s="219" t="s">
        <v>130</v>
      </c>
      <c r="H136" s="220">
        <v>100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0.00029999999999999997</v>
      </c>
      <c r="T136" s="227">
        <f>S136*H136</f>
        <v>0.029999999999999999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131</v>
      </c>
      <c r="AT136" s="228" t="s">
        <v>127</v>
      </c>
      <c r="AU136" s="228" t="s">
        <v>83</v>
      </c>
      <c r="AY136" s="14" t="s">
        <v>125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131</v>
      </c>
      <c r="BM136" s="228" t="s">
        <v>190</v>
      </c>
    </row>
    <row r="137" s="2" customFormat="1" ht="24.15" customHeight="1">
      <c r="A137" s="35"/>
      <c r="B137" s="36"/>
      <c r="C137" s="216" t="s">
        <v>156</v>
      </c>
      <c r="D137" s="216" t="s">
        <v>127</v>
      </c>
      <c r="E137" s="217" t="s">
        <v>162</v>
      </c>
      <c r="F137" s="218" t="s">
        <v>163</v>
      </c>
      <c r="G137" s="219" t="s">
        <v>139</v>
      </c>
      <c r="H137" s="220">
        <v>15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0.001</v>
      </c>
      <c r="T137" s="227">
        <f>S137*H137</f>
        <v>0.014999999999999999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131</v>
      </c>
      <c r="AT137" s="228" t="s">
        <v>127</v>
      </c>
      <c r="AU137" s="228" t="s">
        <v>83</v>
      </c>
      <c r="AY137" s="14" t="s">
        <v>125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131</v>
      </c>
      <c r="BM137" s="228" t="s">
        <v>200</v>
      </c>
    </row>
    <row r="138" s="2" customFormat="1" ht="24.15" customHeight="1">
      <c r="A138" s="35"/>
      <c r="B138" s="36"/>
      <c r="C138" s="216" t="s">
        <v>165</v>
      </c>
      <c r="D138" s="216" t="s">
        <v>127</v>
      </c>
      <c r="E138" s="217" t="s">
        <v>166</v>
      </c>
      <c r="F138" s="218" t="s">
        <v>167</v>
      </c>
      <c r="G138" s="219" t="s">
        <v>139</v>
      </c>
      <c r="H138" s="220">
        <v>20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38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0.001</v>
      </c>
      <c r="T138" s="227">
        <f>S138*H138</f>
        <v>0.02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131</v>
      </c>
      <c r="AT138" s="228" t="s">
        <v>127</v>
      </c>
      <c r="AU138" s="228" t="s">
        <v>83</v>
      </c>
      <c r="AY138" s="14" t="s">
        <v>125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81</v>
      </c>
      <c r="BK138" s="229">
        <f>ROUND(I138*H138,2)</f>
        <v>0</v>
      </c>
      <c r="BL138" s="14" t="s">
        <v>131</v>
      </c>
      <c r="BM138" s="228" t="s">
        <v>212</v>
      </c>
    </row>
    <row r="139" s="2" customFormat="1" ht="24.15" customHeight="1">
      <c r="A139" s="35"/>
      <c r="B139" s="36"/>
      <c r="C139" s="216" t="s">
        <v>169</v>
      </c>
      <c r="D139" s="216" t="s">
        <v>127</v>
      </c>
      <c r="E139" s="217" t="s">
        <v>170</v>
      </c>
      <c r="F139" s="218" t="s">
        <v>171</v>
      </c>
      <c r="G139" s="219" t="s">
        <v>130</v>
      </c>
      <c r="H139" s="220">
        <v>40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0.023300000000000001</v>
      </c>
      <c r="T139" s="227">
        <f>S139*H139</f>
        <v>0.93200000000000005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131</v>
      </c>
      <c r="AT139" s="228" t="s">
        <v>127</v>
      </c>
      <c r="AU139" s="228" t="s">
        <v>83</v>
      </c>
      <c r="AY139" s="14" t="s">
        <v>125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131</v>
      </c>
      <c r="BM139" s="228" t="s">
        <v>221</v>
      </c>
    </row>
    <row r="140" s="2" customFormat="1" ht="24.15" customHeight="1">
      <c r="A140" s="35"/>
      <c r="B140" s="36"/>
      <c r="C140" s="216" t="s">
        <v>8</v>
      </c>
      <c r="D140" s="216" t="s">
        <v>127</v>
      </c>
      <c r="E140" s="217" t="s">
        <v>173</v>
      </c>
      <c r="F140" s="218" t="s">
        <v>174</v>
      </c>
      <c r="G140" s="219" t="s">
        <v>130</v>
      </c>
      <c r="H140" s="220">
        <v>2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0.015389999999999999</v>
      </c>
      <c r="R140" s="226">
        <f>Q140*H140</f>
        <v>0.030779999999999998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131</v>
      </c>
      <c r="AT140" s="228" t="s">
        <v>127</v>
      </c>
      <c r="AU140" s="228" t="s">
        <v>83</v>
      </c>
      <c r="AY140" s="14" t="s">
        <v>125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131</v>
      </c>
      <c r="BM140" s="228" t="s">
        <v>234</v>
      </c>
    </row>
    <row r="141" s="2" customFormat="1" ht="24.15" customHeight="1">
      <c r="A141" s="35"/>
      <c r="B141" s="36"/>
      <c r="C141" s="216" t="s">
        <v>176</v>
      </c>
      <c r="D141" s="216" t="s">
        <v>127</v>
      </c>
      <c r="E141" s="217" t="s">
        <v>177</v>
      </c>
      <c r="F141" s="218" t="s">
        <v>178</v>
      </c>
      <c r="G141" s="219" t="s">
        <v>139</v>
      </c>
      <c r="H141" s="220">
        <v>0.5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38</v>
      </c>
      <c r="O141" s="88"/>
      <c r="P141" s="226">
        <f>O141*H141</f>
        <v>0</v>
      </c>
      <c r="Q141" s="226">
        <v>0.50375000000000003</v>
      </c>
      <c r="R141" s="226">
        <f>Q141*H141</f>
        <v>0.25187500000000002</v>
      </c>
      <c r="S141" s="226">
        <v>2.5</v>
      </c>
      <c r="T141" s="227">
        <f>S141*H141</f>
        <v>1.25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131</v>
      </c>
      <c r="AT141" s="228" t="s">
        <v>127</v>
      </c>
      <c r="AU141" s="228" t="s">
        <v>83</v>
      </c>
      <c r="AY141" s="14" t="s">
        <v>125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81</v>
      </c>
      <c r="BK141" s="229">
        <f>ROUND(I141*H141,2)</f>
        <v>0</v>
      </c>
      <c r="BL141" s="14" t="s">
        <v>131</v>
      </c>
      <c r="BM141" s="228" t="s">
        <v>239</v>
      </c>
    </row>
    <row r="142" s="2" customFormat="1" ht="16.5" customHeight="1">
      <c r="A142" s="35"/>
      <c r="B142" s="36"/>
      <c r="C142" s="230" t="s">
        <v>180</v>
      </c>
      <c r="D142" s="230" t="s">
        <v>181</v>
      </c>
      <c r="E142" s="231" t="s">
        <v>182</v>
      </c>
      <c r="F142" s="232" t="s">
        <v>183</v>
      </c>
      <c r="G142" s="233" t="s">
        <v>184</v>
      </c>
      <c r="H142" s="234">
        <v>0.80000000000000004</v>
      </c>
      <c r="I142" s="235"/>
      <c r="J142" s="236">
        <f>ROUND(I142*H142,2)</f>
        <v>0</v>
      </c>
      <c r="K142" s="237"/>
      <c r="L142" s="238"/>
      <c r="M142" s="239" t="s">
        <v>1</v>
      </c>
      <c r="N142" s="240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158</v>
      </c>
      <c r="AT142" s="228" t="s">
        <v>181</v>
      </c>
      <c r="AU142" s="228" t="s">
        <v>83</v>
      </c>
      <c r="AY142" s="14" t="s">
        <v>125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131</v>
      </c>
      <c r="BM142" s="228" t="s">
        <v>240</v>
      </c>
    </row>
    <row r="143" s="2" customFormat="1" ht="24.15" customHeight="1">
      <c r="A143" s="35"/>
      <c r="B143" s="36"/>
      <c r="C143" s="216" t="s">
        <v>186</v>
      </c>
      <c r="D143" s="216" t="s">
        <v>127</v>
      </c>
      <c r="E143" s="217" t="s">
        <v>187</v>
      </c>
      <c r="F143" s="218" t="s">
        <v>188</v>
      </c>
      <c r="G143" s="219" t="s">
        <v>130</v>
      </c>
      <c r="H143" s="220">
        <v>40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0.023244399999999998</v>
      </c>
      <c r="R143" s="226">
        <f>Q143*H143</f>
        <v>0.92977599999999994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131</v>
      </c>
      <c r="AT143" s="228" t="s">
        <v>127</v>
      </c>
      <c r="AU143" s="228" t="s">
        <v>83</v>
      </c>
      <c r="AY143" s="14" t="s">
        <v>125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131</v>
      </c>
      <c r="BM143" s="228" t="s">
        <v>241</v>
      </c>
    </row>
    <row r="144" s="2" customFormat="1" ht="24.15" customHeight="1">
      <c r="A144" s="35"/>
      <c r="B144" s="36"/>
      <c r="C144" s="216" t="s">
        <v>190</v>
      </c>
      <c r="D144" s="216" t="s">
        <v>127</v>
      </c>
      <c r="E144" s="217" t="s">
        <v>191</v>
      </c>
      <c r="F144" s="218" t="s">
        <v>192</v>
      </c>
      <c r="G144" s="219" t="s">
        <v>130</v>
      </c>
      <c r="H144" s="220">
        <v>6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0.038850000000000003</v>
      </c>
      <c r="R144" s="226">
        <f>Q144*H144</f>
        <v>0.23310000000000003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131</v>
      </c>
      <c r="AT144" s="228" t="s">
        <v>127</v>
      </c>
      <c r="AU144" s="228" t="s">
        <v>83</v>
      </c>
      <c r="AY144" s="14" t="s">
        <v>125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131</v>
      </c>
      <c r="BM144" s="228" t="s">
        <v>242</v>
      </c>
    </row>
    <row r="145" s="12" customFormat="1" ht="22.8" customHeight="1">
      <c r="A145" s="12"/>
      <c r="B145" s="200"/>
      <c r="C145" s="201"/>
      <c r="D145" s="202" t="s">
        <v>72</v>
      </c>
      <c r="E145" s="214" t="s">
        <v>194</v>
      </c>
      <c r="F145" s="214" t="s">
        <v>195</v>
      </c>
      <c r="G145" s="201"/>
      <c r="H145" s="201"/>
      <c r="I145" s="204"/>
      <c r="J145" s="215">
        <f>BK145</f>
        <v>0</v>
      </c>
      <c r="K145" s="201"/>
      <c r="L145" s="206"/>
      <c r="M145" s="207"/>
      <c r="N145" s="208"/>
      <c r="O145" s="208"/>
      <c r="P145" s="209">
        <f>SUM(P146:P148)</f>
        <v>0</v>
      </c>
      <c r="Q145" s="208"/>
      <c r="R145" s="209">
        <f>SUM(R146:R148)</f>
        <v>0</v>
      </c>
      <c r="S145" s="208"/>
      <c r="T145" s="210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1" t="s">
        <v>81</v>
      </c>
      <c r="AT145" s="212" t="s">
        <v>72</v>
      </c>
      <c r="AU145" s="212" t="s">
        <v>81</v>
      </c>
      <c r="AY145" s="211" t="s">
        <v>125</v>
      </c>
      <c r="BK145" s="213">
        <f>SUM(BK146:BK148)</f>
        <v>0</v>
      </c>
    </row>
    <row r="146" s="2" customFormat="1" ht="24.15" customHeight="1">
      <c r="A146" s="35"/>
      <c r="B146" s="36"/>
      <c r="C146" s="216" t="s">
        <v>196</v>
      </c>
      <c r="D146" s="216" t="s">
        <v>127</v>
      </c>
      <c r="E146" s="217" t="s">
        <v>197</v>
      </c>
      <c r="F146" s="218" t="s">
        <v>198</v>
      </c>
      <c r="G146" s="219" t="s">
        <v>184</v>
      </c>
      <c r="H146" s="220">
        <v>1.44553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131</v>
      </c>
      <c r="AT146" s="228" t="s">
        <v>127</v>
      </c>
      <c r="AU146" s="228" t="s">
        <v>83</v>
      </c>
      <c r="AY146" s="14" t="s">
        <v>125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131</v>
      </c>
      <c r="BM146" s="228" t="s">
        <v>243</v>
      </c>
    </row>
    <row r="147" s="2" customFormat="1" ht="33" customHeight="1">
      <c r="A147" s="35"/>
      <c r="B147" s="36"/>
      <c r="C147" s="216" t="s">
        <v>200</v>
      </c>
      <c r="D147" s="216" t="s">
        <v>127</v>
      </c>
      <c r="E147" s="217" t="s">
        <v>201</v>
      </c>
      <c r="F147" s="218" t="s">
        <v>202</v>
      </c>
      <c r="G147" s="219" t="s">
        <v>184</v>
      </c>
      <c r="H147" s="220">
        <v>1.44553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131</v>
      </c>
      <c r="AT147" s="228" t="s">
        <v>127</v>
      </c>
      <c r="AU147" s="228" t="s">
        <v>83</v>
      </c>
      <c r="AY147" s="14" t="s">
        <v>125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81</v>
      </c>
      <c r="BK147" s="229">
        <f>ROUND(I147*H147,2)</f>
        <v>0</v>
      </c>
      <c r="BL147" s="14" t="s">
        <v>131</v>
      </c>
      <c r="BM147" s="228" t="s">
        <v>244</v>
      </c>
    </row>
    <row r="148" s="2" customFormat="1" ht="33" customHeight="1">
      <c r="A148" s="35"/>
      <c r="B148" s="36"/>
      <c r="C148" s="216" t="s">
        <v>204</v>
      </c>
      <c r="D148" s="216" t="s">
        <v>127</v>
      </c>
      <c r="E148" s="217" t="s">
        <v>205</v>
      </c>
      <c r="F148" s="218" t="s">
        <v>206</v>
      </c>
      <c r="G148" s="219" t="s">
        <v>184</v>
      </c>
      <c r="H148" s="220">
        <v>1.44553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131</v>
      </c>
      <c r="AT148" s="228" t="s">
        <v>127</v>
      </c>
      <c r="AU148" s="228" t="s">
        <v>83</v>
      </c>
      <c r="AY148" s="14" t="s">
        <v>125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131</v>
      </c>
      <c r="BM148" s="228" t="s">
        <v>245</v>
      </c>
    </row>
    <row r="149" s="12" customFormat="1" ht="25.92" customHeight="1">
      <c r="A149" s="12"/>
      <c r="B149" s="200"/>
      <c r="C149" s="201"/>
      <c r="D149" s="202" t="s">
        <v>72</v>
      </c>
      <c r="E149" s="203" t="s">
        <v>208</v>
      </c>
      <c r="F149" s="203" t="s">
        <v>209</v>
      </c>
      <c r="G149" s="201"/>
      <c r="H149" s="201"/>
      <c r="I149" s="204"/>
      <c r="J149" s="205">
        <f>BK149</f>
        <v>0</v>
      </c>
      <c r="K149" s="201"/>
      <c r="L149" s="206"/>
      <c r="M149" s="207"/>
      <c r="N149" s="208"/>
      <c r="O149" s="208"/>
      <c r="P149" s="209">
        <f>P150+P152+P155+P157</f>
        <v>0</v>
      </c>
      <c r="Q149" s="208"/>
      <c r="R149" s="209">
        <f>R150+R152+R155+R157</f>
        <v>0</v>
      </c>
      <c r="S149" s="208"/>
      <c r="T149" s="210">
        <f>T150+T152+T155+T157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144</v>
      </c>
      <c r="AT149" s="212" t="s">
        <v>72</v>
      </c>
      <c r="AU149" s="212" t="s">
        <v>73</v>
      </c>
      <c r="AY149" s="211" t="s">
        <v>125</v>
      </c>
      <c r="BK149" s="213">
        <f>BK150+BK152+BK155+BK157</f>
        <v>0</v>
      </c>
    </row>
    <row r="150" s="12" customFormat="1" ht="22.8" customHeight="1">
      <c r="A150" s="12"/>
      <c r="B150" s="200"/>
      <c r="C150" s="201"/>
      <c r="D150" s="202" t="s">
        <v>72</v>
      </c>
      <c r="E150" s="214" t="s">
        <v>210</v>
      </c>
      <c r="F150" s="214" t="s">
        <v>211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P151</f>
        <v>0</v>
      </c>
      <c r="Q150" s="208"/>
      <c r="R150" s="209">
        <f>R151</f>
        <v>0</v>
      </c>
      <c r="S150" s="208"/>
      <c r="T150" s="210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144</v>
      </c>
      <c r="AT150" s="212" t="s">
        <v>72</v>
      </c>
      <c r="AU150" s="212" t="s">
        <v>81</v>
      </c>
      <c r="AY150" s="211" t="s">
        <v>125</v>
      </c>
      <c r="BK150" s="213">
        <f>BK151</f>
        <v>0</v>
      </c>
    </row>
    <row r="151" s="2" customFormat="1" ht="16.5" customHeight="1">
      <c r="A151" s="35"/>
      <c r="B151" s="36"/>
      <c r="C151" s="216" t="s">
        <v>212</v>
      </c>
      <c r="D151" s="216" t="s">
        <v>127</v>
      </c>
      <c r="E151" s="217" t="s">
        <v>213</v>
      </c>
      <c r="F151" s="218" t="s">
        <v>211</v>
      </c>
      <c r="G151" s="219" t="s">
        <v>214</v>
      </c>
      <c r="H151" s="220">
        <v>1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131</v>
      </c>
      <c r="AT151" s="228" t="s">
        <v>127</v>
      </c>
      <c r="AU151" s="228" t="s">
        <v>83</v>
      </c>
      <c r="AY151" s="14" t="s">
        <v>125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131</v>
      </c>
      <c r="BM151" s="228" t="s">
        <v>246</v>
      </c>
    </row>
    <row r="152" s="12" customFormat="1" ht="22.8" customHeight="1">
      <c r="A152" s="12"/>
      <c r="B152" s="200"/>
      <c r="C152" s="201"/>
      <c r="D152" s="202" t="s">
        <v>72</v>
      </c>
      <c r="E152" s="214" t="s">
        <v>216</v>
      </c>
      <c r="F152" s="214" t="s">
        <v>217</v>
      </c>
      <c r="G152" s="201"/>
      <c r="H152" s="201"/>
      <c r="I152" s="204"/>
      <c r="J152" s="215">
        <f>BK152</f>
        <v>0</v>
      </c>
      <c r="K152" s="201"/>
      <c r="L152" s="206"/>
      <c r="M152" s="207"/>
      <c r="N152" s="208"/>
      <c r="O152" s="208"/>
      <c r="P152" s="209">
        <f>SUM(P153:P154)</f>
        <v>0</v>
      </c>
      <c r="Q152" s="208"/>
      <c r="R152" s="209">
        <f>SUM(R153:R154)</f>
        <v>0</v>
      </c>
      <c r="S152" s="208"/>
      <c r="T152" s="210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1" t="s">
        <v>144</v>
      </c>
      <c r="AT152" s="212" t="s">
        <v>72</v>
      </c>
      <c r="AU152" s="212" t="s">
        <v>81</v>
      </c>
      <c r="AY152" s="211" t="s">
        <v>125</v>
      </c>
      <c r="BK152" s="213">
        <f>SUM(BK153:BK154)</f>
        <v>0</v>
      </c>
    </row>
    <row r="153" s="2" customFormat="1" ht="16.5" customHeight="1">
      <c r="A153" s="35"/>
      <c r="B153" s="36"/>
      <c r="C153" s="216" t="s">
        <v>7</v>
      </c>
      <c r="D153" s="216" t="s">
        <v>127</v>
      </c>
      <c r="E153" s="217" t="s">
        <v>218</v>
      </c>
      <c r="F153" s="218" t="s">
        <v>219</v>
      </c>
      <c r="G153" s="219" t="s">
        <v>214</v>
      </c>
      <c r="H153" s="220">
        <v>1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131</v>
      </c>
      <c r="AT153" s="228" t="s">
        <v>127</v>
      </c>
      <c r="AU153" s="228" t="s">
        <v>83</v>
      </c>
      <c r="AY153" s="14" t="s">
        <v>125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131</v>
      </c>
      <c r="BM153" s="228" t="s">
        <v>247</v>
      </c>
    </row>
    <row r="154" s="2" customFormat="1" ht="16.5" customHeight="1">
      <c r="A154" s="35"/>
      <c r="B154" s="36"/>
      <c r="C154" s="216" t="s">
        <v>221</v>
      </c>
      <c r="D154" s="216" t="s">
        <v>127</v>
      </c>
      <c r="E154" s="217" t="s">
        <v>222</v>
      </c>
      <c r="F154" s="218" t="s">
        <v>223</v>
      </c>
      <c r="G154" s="219" t="s">
        <v>214</v>
      </c>
      <c r="H154" s="220">
        <v>1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38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131</v>
      </c>
      <c r="AT154" s="228" t="s">
        <v>127</v>
      </c>
      <c r="AU154" s="228" t="s">
        <v>83</v>
      </c>
      <c r="AY154" s="14" t="s">
        <v>125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81</v>
      </c>
      <c r="BK154" s="229">
        <f>ROUND(I154*H154,2)</f>
        <v>0</v>
      </c>
      <c r="BL154" s="14" t="s">
        <v>131</v>
      </c>
      <c r="BM154" s="228" t="s">
        <v>248</v>
      </c>
    </row>
    <row r="155" s="12" customFormat="1" ht="22.8" customHeight="1">
      <c r="A155" s="12"/>
      <c r="B155" s="200"/>
      <c r="C155" s="201"/>
      <c r="D155" s="202" t="s">
        <v>72</v>
      </c>
      <c r="E155" s="214" t="s">
        <v>226</v>
      </c>
      <c r="F155" s="214" t="s">
        <v>227</v>
      </c>
      <c r="G155" s="201"/>
      <c r="H155" s="201"/>
      <c r="I155" s="204"/>
      <c r="J155" s="215">
        <f>BK155</f>
        <v>0</v>
      </c>
      <c r="K155" s="201"/>
      <c r="L155" s="206"/>
      <c r="M155" s="207"/>
      <c r="N155" s="208"/>
      <c r="O155" s="208"/>
      <c r="P155" s="209">
        <f>P156</f>
        <v>0</v>
      </c>
      <c r="Q155" s="208"/>
      <c r="R155" s="209">
        <f>R156</f>
        <v>0</v>
      </c>
      <c r="S155" s="208"/>
      <c r="T155" s="210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1" t="s">
        <v>144</v>
      </c>
      <c r="AT155" s="212" t="s">
        <v>72</v>
      </c>
      <c r="AU155" s="212" t="s">
        <v>81</v>
      </c>
      <c r="AY155" s="211" t="s">
        <v>125</v>
      </c>
      <c r="BK155" s="213">
        <f>BK156</f>
        <v>0</v>
      </c>
    </row>
    <row r="156" s="2" customFormat="1" ht="16.5" customHeight="1">
      <c r="A156" s="35"/>
      <c r="B156" s="36"/>
      <c r="C156" s="216" t="s">
        <v>228</v>
      </c>
      <c r="D156" s="216" t="s">
        <v>127</v>
      </c>
      <c r="E156" s="217" t="s">
        <v>229</v>
      </c>
      <c r="F156" s="218" t="s">
        <v>230</v>
      </c>
      <c r="G156" s="219" t="s">
        <v>214</v>
      </c>
      <c r="H156" s="220">
        <v>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131</v>
      </c>
      <c r="AT156" s="228" t="s">
        <v>127</v>
      </c>
      <c r="AU156" s="228" t="s">
        <v>83</v>
      </c>
      <c r="AY156" s="14" t="s">
        <v>125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131</v>
      </c>
      <c r="BM156" s="228" t="s">
        <v>249</v>
      </c>
    </row>
    <row r="157" s="12" customFormat="1" ht="22.8" customHeight="1">
      <c r="A157" s="12"/>
      <c r="B157" s="200"/>
      <c r="C157" s="201"/>
      <c r="D157" s="202" t="s">
        <v>72</v>
      </c>
      <c r="E157" s="214" t="s">
        <v>232</v>
      </c>
      <c r="F157" s="214" t="s">
        <v>233</v>
      </c>
      <c r="G157" s="201"/>
      <c r="H157" s="201"/>
      <c r="I157" s="204"/>
      <c r="J157" s="215">
        <f>BK157</f>
        <v>0</v>
      </c>
      <c r="K157" s="201"/>
      <c r="L157" s="206"/>
      <c r="M157" s="207"/>
      <c r="N157" s="208"/>
      <c r="O157" s="208"/>
      <c r="P157" s="209">
        <f>P158</f>
        <v>0</v>
      </c>
      <c r="Q157" s="208"/>
      <c r="R157" s="209">
        <f>R158</f>
        <v>0</v>
      </c>
      <c r="S157" s="208"/>
      <c r="T157" s="210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144</v>
      </c>
      <c r="AT157" s="212" t="s">
        <v>72</v>
      </c>
      <c r="AU157" s="212" t="s">
        <v>81</v>
      </c>
      <c r="AY157" s="211" t="s">
        <v>125</v>
      </c>
      <c r="BK157" s="213">
        <f>BK158</f>
        <v>0</v>
      </c>
    </row>
    <row r="158" s="2" customFormat="1" ht="16.5" customHeight="1">
      <c r="A158" s="35"/>
      <c r="B158" s="36"/>
      <c r="C158" s="216" t="s">
        <v>234</v>
      </c>
      <c r="D158" s="216" t="s">
        <v>127</v>
      </c>
      <c r="E158" s="217" t="s">
        <v>235</v>
      </c>
      <c r="F158" s="218" t="s">
        <v>236</v>
      </c>
      <c r="G158" s="219" t="s">
        <v>214</v>
      </c>
      <c r="H158" s="220">
        <v>1</v>
      </c>
      <c r="I158" s="221"/>
      <c r="J158" s="222">
        <f>ROUND(I158*H158,2)</f>
        <v>0</v>
      </c>
      <c r="K158" s="223"/>
      <c r="L158" s="41"/>
      <c r="M158" s="241" t="s">
        <v>1</v>
      </c>
      <c r="N158" s="242" t="s">
        <v>38</v>
      </c>
      <c r="O158" s="243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131</v>
      </c>
      <c r="AT158" s="228" t="s">
        <v>127</v>
      </c>
      <c r="AU158" s="228" t="s">
        <v>83</v>
      </c>
      <c r="AY158" s="14" t="s">
        <v>125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81</v>
      </c>
      <c r="BK158" s="229">
        <f>ROUND(I158*H158,2)</f>
        <v>0</v>
      </c>
      <c r="BL158" s="14" t="s">
        <v>131</v>
      </c>
      <c r="BM158" s="228" t="s">
        <v>250</v>
      </c>
    </row>
    <row r="159" s="2" customFormat="1" ht="6.96" customHeight="1">
      <c r="A159" s="35"/>
      <c r="B159" s="63"/>
      <c r="C159" s="64"/>
      <c r="D159" s="64"/>
      <c r="E159" s="64"/>
      <c r="F159" s="64"/>
      <c r="G159" s="64"/>
      <c r="H159" s="64"/>
      <c r="I159" s="64"/>
      <c r="J159" s="64"/>
      <c r="K159" s="64"/>
      <c r="L159" s="41"/>
      <c r="M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</row>
  </sheetData>
  <sheetProtection sheet="1" autoFilter="0" formatColumns="0" formatRows="0" objects="1" scenarios="1" spinCount="100000" saltValue="8WTndDjalmcY6Gxn5Mjgn2TIiawRg6cp2qaylAwggxsZXJHkHzHpoUkD83S+CS6Yg/J449LLSq0T1y2GWEc/dg==" hashValue="DSxFN+/Tuff6yxgjg3sJ0z4YiMsSzKAeOAC+6CvxQNODXhTsVbWfg9Jcbg1u8+xwND38wLy0pF/evool+n6O3w==" algorithmName="SHA-512" password="CC35"/>
  <autoFilter ref="C124:K15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Čištění a drobné opravy propustků u OŘ Plzeň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252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4. 9. 2024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ROUND((SUM(BE125:BE158)),  2)</f>
        <v>0</v>
      </c>
      <c r="G33" s="35"/>
      <c r="H33" s="35"/>
      <c r="I33" s="152">
        <v>0.20999999999999999</v>
      </c>
      <c r="J33" s="151">
        <f>ROUND(((SUM(BE125:BE158))*I33),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ROUND((SUM(BF125:BF158)),  2)</f>
        <v>0</v>
      </c>
      <c r="G34" s="35"/>
      <c r="H34" s="35"/>
      <c r="I34" s="152">
        <v>0.12</v>
      </c>
      <c r="J34" s="151">
        <f>ROUND(((SUM(BF125:BF158))*I34),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ROUND((SUM(BG125:BG158)),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ROUND((SUM(BH125:BH158)),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ROUND((SUM(BI125:BI158)),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Čištění a drobné opravy propustků u OŘ Plzeň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S04 - TU 1791 Rybník-Lipno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4. 9. 2024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101</v>
      </c>
      <c r="E97" s="179"/>
      <c r="F97" s="179"/>
      <c r="G97" s="179"/>
      <c r="H97" s="179"/>
      <c r="I97" s="179"/>
      <c r="J97" s="180">
        <f>J126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102</v>
      </c>
      <c r="E98" s="185"/>
      <c r="F98" s="185"/>
      <c r="G98" s="185"/>
      <c r="H98" s="185"/>
      <c r="I98" s="185"/>
      <c r="J98" s="186">
        <f>J127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103</v>
      </c>
      <c r="E99" s="185"/>
      <c r="F99" s="185"/>
      <c r="G99" s="185"/>
      <c r="H99" s="185"/>
      <c r="I99" s="185"/>
      <c r="J99" s="186">
        <f>J135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104</v>
      </c>
      <c r="E100" s="185"/>
      <c r="F100" s="185"/>
      <c r="G100" s="185"/>
      <c r="H100" s="185"/>
      <c r="I100" s="185"/>
      <c r="J100" s="186">
        <f>J145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6"/>
      <c r="C101" s="177"/>
      <c r="D101" s="178" t="s">
        <v>105</v>
      </c>
      <c r="E101" s="179"/>
      <c r="F101" s="179"/>
      <c r="G101" s="179"/>
      <c r="H101" s="179"/>
      <c r="I101" s="179"/>
      <c r="J101" s="180">
        <f>J149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2"/>
      <c r="C102" s="183"/>
      <c r="D102" s="184" t="s">
        <v>106</v>
      </c>
      <c r="E102" s="185"/>
      <c r="F102" s="185"/>
      <c r="G102" s="185"/>
      <c r="H102" s="185"/>
      <c r="I102" s="185"/>
      <c r="J102" s="186">
        <f>J150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107</v>
      </c>
      <c r="E103" s="185"/>
      <c r="F103" s="185"/>
      <c r="G103" s="185"/>
      <c r="H103" s="185"/>
      <c r="I103" s="185"/>
      <c r="J103" s="186">
        <f>J152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108</v>
      </c>
      <c r="E104" s="185"/>
      <c r="F104" s="185"/>
      <c r="G104" s="185"/>
      <c r="H104" s="185"/>
      <c r="I104" s="185"/>
      <c r="J104" s="186">
        <f>J155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109</v>
      </c>
      <c r="E105" s="185"/>
      <c r="F105" s="185"/>
      <c r="G105" s="185"/>
      <c r="H105" s="185"/>
      <c r="I105" s="185"/>
      <c r="J105" s="186">
        <f>J157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110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71" t="str">
        <f>E7</f>
        <v>Čištění a drobné opravy propustků u OŘ Plzeň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94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S04 - TU 1791 Rybník-Lipno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 xml:space="preserve"> </v>
      </c>
      <c r="G119" s="37"/>
      <c r="H119" s="37"/>
      <c r="I119" s="29" t="s">
        <v>22</v>
      </c>
      <c r="J119" s="76" t="str">
        <f>IF(J12="","",J12)</f>
        <v>4. 9. 2024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 xml:space="preserve"> </v>
      </c>
      <c r="G121" s="37"/>
      <c r="H121" s="37"/>
      <c r="I121" s="29" t="s">
        <v>29</v>
      </c>
      <c r="J121" s="33" t="str">
        <f>E21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27</v>
      </c>
      <c r="D122" s="37"/>
      <c r="E122" s="37"/>
      <c r="F122" s="24" t="str">
        <f>IF(E18="","",E18)</f>
        <v>Vyplň údaj</v>
      </c>
      <c r="G122" s="37"/>
      <c r="H122" s="37"/>
      <c r="I122" s="29" t="s">
        <v>31</v>
      </c>
      <c r="J122" s="33" t="str">
        <f>E24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8"/>
      <c r="B124" s="189"/>
      <c r="C124" s="190" t="s">
        <v>111</v>
      </c>
      <c r="D124" s="191" t="s">
        <v>58</v>
      </c>
      <c r="E124" s="191" t="s">
        <v>54</v>
      </c>
      <c r="F124" s="191" t="s">
        <v>55</v>
      </c>
      <c r="G124" s="191" t="s">
        <v>112</v>
      </c>
      <c r="H124" s="191" t="s">
        <v>113</v>
      </c>
      <c r="I124" s="191" t="s">
        <v>114</v>
      </c>
      <c r="J124" s="192" t="s">
        <v>98</v>
      </c>
      <c r="K124" s="193" t="s">
        <v>115</v>
      </c>
      <c r="L124" s="194"/>
      <c r="M124" s="97" t="s">
        <v>1</v>
      </c>
      <c r="N124" s="98" t="s">
        <v>37</v>
      </c>
      <c r="O124" s="98" t="s">
        <v>116</v>
      </c>
      <c r="P124" s="98" t="s">
        <v>117</v>
      </c>
      <c r="Q124" s="98" t="s">
        <v>118</v>
      </c>
      <c r="R124" s="98" t="s">
        <v>119</v>
      </c>
      <c r="S124" s="98" t="s">
        <v>120</v>
      </c>
      <c r="T124" s="99" t="s">
        <v>121</v>
      </c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</row>
    <row r="125" s="2" customFormat="1" ht="22.8" customHeight="1">
      <c r="A125" s="35"/>
      <c r="B125" s="36"/>
      <c r="C125" s="104" t="s">
        <v>122</v>
      </c>
      <c r="D125" s="37"/>
      <c r="E125" s="37"/>
      <c r="F125" s="37"/>
      <c r="G125" s="37"/>
      <c r="H125" s="37"/>
      <c r="I125" s="37"/>
      <c r="J125" s="195">
        <f>BK125</f>
        <v>0</v>
      </c>
      <c r="K125" s="37"/>
      <c r="L125" s="41"/>
      <c r="M125" s="100"/>
      <c r="N125" s="196"/>
      <c r="O125" s="101"/>
      <c r="P125" s="197">
        <f>P126+P149</f>
        <v>0</v>
      </c>
      <c r="Q125" s="101"/>
      <c r="R125" s="197">
        <f>R126+R149</f>
        <v>2.4577039999999997</v>
      </c>
      <c r="S125" s="101"/>
      <c r="T125" s="198">
        <f>T126+T149</f>
        <v>4.0129999999999999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72</v>
      </c>
      <c r="AU125" s="14" t="s">
        <v>100</v>
      </c>
      <c r="BK125" s="199">
        <f>BK126+BK149</f>
        <v>0</v>
      </c>
    </row>
    <row r="126" s="12" customFormat="1" ht="25.92" customHeight="1">
      <c r="A126" s="12"/>
      <c r="B126" s="200"/>
      <c r="C126" s="201"/>
      <c r="D126" s="202" t="s">
        <v>72</v>
      </c>
      <c r="E126" s="203" t="s">
        <v>123</v>
      </c>
      <c r="F126" s="203" t="s">
        <v>124</v>
      </c>
      <c r="G126" s="201"/>
      <c r="H126" s="201"/>
      <c r="I126" s="204"/>
      <c r="J126" s="205">
        <f>BK126</f>
        <v>0</v>
      </c>
      <c r="K126" s="201"/>
      <c r="L126" s="206"/>
      <c r="M126" s="207"/>
      <c r="N126" s="208"/>
      <c r="O126" s="208"/>
      <c r="P126" s="209">
        <f>P127+P135+P145</f>
        <v>0</v>
      </c>
      <c r="Q126" s="208"/>
      <c r="R126" s="209">
        <f>R127+R135+R145</f>
        <v>2.4577039999999997</v>
      </c>
      <c r="S126" s="208"/>
      <c r="T126" s="210">
        <f>T127+T135+T145</f>
        <v>4.0129999999999999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81</v>
      </c>
      <c r="AT126" s="212" t="s">
        <v>72</v>
      </c>
      <c r="AU126" s="212" t="s">
        <v>73</v>
      </c>
      <c r="AY126" s="211" t="s">
        <v>125</v>
      </c>
      <c r="BK126" s="213">
        <f>BK127+BK135+BK145</f>
        <v>0</v>
      </c>
    </row>
    <row r="127" s="12" customFormat="1" ht="22.8" customHeight="1">
      <c r="A127" s="12"/>
      <c r="B127" s="200"/>
      <c r="C127" s="201"/>
      <c r="D127" s="202" t="s">
        <v>72</v>
      </c>
      <c r="E127" s="214" t="s">
        <v>81</v>
      </c>
      <c r="F127" s="214" t="s">
        <v>126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SUM(P128:P134)</f>
        <v>0</v>
      </c>
      <c r="Q127" s="208"/>
      <c r="R127" s="209">
        <f>SUM(R128:R134)</f>
        <v>0</v>
      </c>
      <c r="S127" s="208"/>
      <c r="T127" s="210">
        <f>SUM(T128:T134)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81</v>
      </c>
      <c r="AT127" s="212" t="s">
        <v>72</v>
      </c>
      <c r="AU127" s="212" t="s">
        <v>81</v>
      </c>
      <c r="AY127" s="211" t="s">
        <v>125</v>
      </c>
      <c r="BK127" s="213">
        <f>SUM(BK128:BK134)</f>
        <v>0</v>
      </c>
    </row>
    <row r="128" s="2" customFormat="1" ht="24.15" customHeight="1">
      <c r="A128" s="35"/>
      <c r="B128" s="36"/>
      <c r="C128" s="216" t="s">
        <v>81</v>
      </c>
      <c r="D128" s="216" t="s">
        <v>127</v>
      </c>
      <c r="E128" s="217" t="s">
        <v>128</v>
      </c>
      <c r="F128" s="218" t="s">
        <v>129</v>
      </c>
      <c r="G128" s="219" t="s">
        <v>130</v>
      </c>
      <c r="H128" s="220">
        <v>350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131</v>
      </c>
      <c r="AT128" s="228" t="s">
        <v>127</v>
      </c>
      <c r="AU128" s="228" t="s">
        <v>83</v>
      </c>
      <c r="AY128" s="14" t="s">
        <v>125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131</v>
      </c>
      <c r="BM128" s="228" t="s">
        <v>253</v>
      </c>
    </row>
    <row r="129" s="2" customFormat="1" ht="21.75" customHeight="1">
      <c r="A129" s="35"/>
      <c r="B129" s="36"/>
      <c r="C129" s="216" t="s">
        <v>83</v>
      </c>
      <c r="D129" s="216" t="s">
        <v>127</v>
      </c>
      <c r="E129" s="217" t="s">
        <v>133</v>
      </c>
      <c r="F129" s="218" t="s">
        <v>134</v>
      </c>
      <c r="G129" s="219" t="s">
        <v>130</v>
      </c>
      <c r="H129" s="220">
        <v>350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38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131</v>
      </c>
      <c r="AT129" s="228" t="s">
        <v>127</v>
      </c>
      <c r="AU129" s="228" t="s">
        <v>83</v>
      </c>
      <c r="AY129" s="14" t="s">
        <v>125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81</v>
      </c>
      <c r="BK129" s="229">
        <f>ROUND(I129*H129,2)</f>
        <v>0</v>
      </c>
      <c r="BL129" s="14" t="s">
        <v>131</v>
      </c>
      <c r="BM129" s="228" t="s">
        <v>254</v>
      </c>
    </row>
    <row r="130" s="2" customFormat="1" ht="24.15" customHeight="1">
      <c r="A130" s="35"/>
      <c r="B130" s="36"/>
      <c r="C130" s="216" t="s">
        <v>136</v>
      </c>
      <c r="D130" s="216" t="s">
        <v>127</v>
      </c>
      <c r="E130" s="217" t="s">
        <v>137</v>
      </c>
      <c r="F130" s="218" t="s">
        <v>138</v>
      </c>
      <c r="G130" s="219" t="s">
        <v>139</v>
      </c>
      <c r="H130" s="220">
        <v>15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131</v>
      </c>
      <c r="AT130" s="228" t="s">
        <v>127</v>
      </c>
      <c r="AU130" s="228" t="s">
        <v>83</v>
      </c>
      <c r="AY130" s="14" t="s">
        <v>125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131</v>
      </c>
      <c r="BM130" s="228" t="s">
        <v>255</v>
      </c>
    </row>
    <row r="131" s="2" customFormat="1" ht="37.8" customHeight="1">
      <c r="A131" s="35"/>
      <c r="B131" s="36"/>
      <c r="C131" s="216" t="s">
        <v>131</v>
      </c>
      <c r="D131" s="216" t="s">
        <v>127</v>
      </c>
      <c r="E131" s="217" t="s">
        <v>141</v>
      </c>
      <c r="F131" s="218" t="s">
        <v>142</v>
      </c>
      <c r="G131" s="219" t="s">
        <v>139</v>
      </c>
      <c r="H131" s="220">
        <v>15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131</v>
      </c>
      <c r="AT131" s="228" t="s">
        <v>127</v>
      </c>
      <c r="AU131" s="228" t="s">
        <v>83</v>
      </c>
      <c r="AY131" s="14" t="s">
        <v>125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131</v>
      </c>
      <c r="BM131" s="228" t="s">
        <v>256</v>
      </c>
    </row>
    <row r="132" s="2" customFormat="1" ht="24.15" customHeight="1">
      <c r="A132" s="35"/>
      <c r="B132" s="36"/>
      <c r="C132" s="216" t="s">
        <v>144</v>
      </c>
      <c r="D132" s="216" t="s">
        <v>127</v>
      </c>
      <c r="E132" s="217" t="s">
        <v>145</v>
      </c>
      <c r="F132" s="218" t="s">
        <v>146</v>
      </c>
      <c r="G132" s="219" t="s">
        <v>139</v>
      </c>
      <c r="H132" s="220">
        <v>15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38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131</v>
      </c>
      <c r="AT132" s="228" t="s">
        <v>127</v>
      </c>
      <c r="AU132" s="228" t="s">
        <v>83</v>
      </c>
      <c r="AY132" s="14" t="s">
        <v>125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131</v>
      </c>
      <c r="BM132" s="228" t="s">
        <v>257</v>
      </c>
    </row>
    <row r="133" s="2" customFormat="1" ht="33" customHeight="1">
      <c r="A133" s="35"/>
      <c r="B133" s="36"/>
      <c r="C133" s="216" t="s">
        <v>148</v>
      </c>
      <c r="D133" s="216" t="s">
        <v>127</v>
      </c>
      <c r="E133" s="217" t="s">
        <v>149</v>
      </c>
      <c r="F133" s="218" t="s">
        <v>150</v>
      </c>
      <c r="G133" s="219" t="s">
        <v>139</v>
      </c>
      <c r="H133" s="220">
        <v>15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131</v>
      </c>
      <c r="AT133" s="228" t="s">
        <v>127</v>
      </c>
      <c r="AU133" s="228" t="s">
        <v>83</v>
      </c>
      <c r="AY133" s="14" t="s">
        <v>125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131</v>
      </c>
      <c r="BM133" s="228" t="s">
        <v>258</v>
      </c>
    </row>
    <row r="134" s="2" customFormat="1" ht="37.8" customHeight="1">
      <c r="A134" s="35"/>
      <c r="B134" s="36"/>
      <c r="C134" s="216" t="s">
        <v>152</v>
      </c>
      <c r="D134" s="216" t="s">
        <v>127</v>
      </c>
      <c r="E134" s="217" t="s">
        <v>153</v>
      </c>
      <c r="F134" s="218" t="s">
        <v>154</v>
      </c>
      <c r="G134" s="219" t="s">
        <v>130</v>
      </c>
      <c r="H134" s="220">
        <v>100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38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131</v>
      </c>
      <c r="AT134" s="228" t="s">
        <v>127</v>
      </c>
      <c r="AU134" s="228" t="s">
        <v>83</v>
      </c>
      <c r="AY134" s="14" t="s">
        <v>125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131</v>
      </c>
      <c r="BM134" s="228" t="s">
        <v>259</v>
      </c>
    </row>
    <row r="135" s="12" customFormat="1" ht="22.8" customHeight="1">
      <c r="A135" s="12"/>
      <c r="B135" s="200"/>
      <c r="C135" s="201"/>
      <c r="D135" s="202" t="s">
        <v>72</v>
      </c>
      <c r="E135" s="214" t="s">
        <v>156</v>
      </c>
      <c r="F135" s="214" t="s">
        <v>157</v>
      </c>
      <c r="G135" s="201"/>
      <c r="H135" s="201"/>
      <c r="I135" s="204"/>
      <c r="J135" s="215">
        <f>BK135</f>
        <v>0</v>
      </c>
      <c r="K135" s="201"/>
      <c r="L135" s="206"/>
      <c r="M135" s="207"/>
      <c r="N135" s="208"/>
      <c r="O135" s="208"/>
      <c r="P135" s="209">
        <f>SUM(P136:P144)</f>
        <v>0</v>
      </c>
      <c r="Q135" s="208"/>
      <c r="R135" s="209">
        <f>SUM(R136:R144)</f>
        <v>2.4577039999999997</v>
      </c>
      <c r="S135" s="208"/>
      <c r="T135" s="210">
        <f>SUM(T136:T144)</f>
        <v>4.0129999999999999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81</v>
      </c>
      <c r="AT135" s="212" t="s">
        <v>72</v>
      </c>
      <c r="AU135" s="212" t="s">
        <v>81</v>
      </c>
      <c r="AY135" s="211" t="s">
        <v>125</v>
      </c>
      <c r="BK135" s="213">
        <f>SUM(BK136:BK144)</f>
        <v>0</v>
      </c>
    </row>
    <row r="136" s="2" customFormat="1" ht="24.15" customHeight="1">
      <c r="A136" s="35"/>
      <c r="B136" s="36"/>
      <c r="C136" s="216" t="s">
        <v>158</v>
      </c>
      <c r="D136" s="216" t="s">
        <v>127</v>
      </c>
      <c r="E136" s="217" t="s">
        <v>159</v>
      </c>
      <c r="F136" s="218" t="s">
        <v>160</v>
      </c>
      <c r="G136" s="219" t="s">
        <v>130</v>
      </c>
      <c r="H136" s="220">
        <v>200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0.00029999999999999997</v>
      </c>
      <c r="T136" s="227">
        <f>S136*H136</f>
        <v>0.059999999999999998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131</v>
      </c>
      <c r="AT136" s="228" t="s">
        <v>127</v>
      </c>
      <c r="AU136" s="228" t="s">
        <v>83</v>
      </c>
      <c r="AY136" s="14" t="s">
        <v>125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131</v>
      </c>
      <c r="BM136" s="228" t="s">
        <v>260</v>
      </c>
    </row>
    <row r="137" s="2" customFormat="1" ht="24.15" customHeight="1">
      <c r="A137" s="35"/>
      <c r="B137" s="36"/>
      <c r="C137" s="216" t="s">
        <v>156</v>
      </c>
      <c r="D137" s="216" t="s">
        <v>127</v>
      </c>
      <c r="E137" s="217" t="s">
        <v>162</v>
      </c>
      <c r="F137" s="218" t="s">
        <v>163</v>
      </c>
      <c r="G137" s="219" t="s">
        <v>139</v>
      </c>
      <c r="H137" s="220">
        <v>25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0.001</v>
      </c>
      <c r="T137" s="227">
        <f>S137*H137</f>
        <v>0.025000000000000001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131</v>
      </c>
      <c r="AT137" s="228" t="s">
        <v>127</v>
      </c>
      <c r="AU137" s="228" t="s">
        <v>83</v>
      </c>
      <c r="AY137" s="14" t="s">
        <v>125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131</v>
      </c>
      <c r="BM137" s="228" t="s">
        <v>261</v>
      </c>
    </row>
    <row r="138" s="2" customFormat="1" ht="24.15" customHeight="1">
      <c r="A138" s="35"/>
      <c r="B138" s="36"/>
      <c r="C138" s="216" t="s">
        <v>165</v>
      </c>
      <c r="D138" s="216" t="s">
        <v>127</v>
      </c>
      <c r="E138" s="217" t="s">
        <v>166</v>
      </c>
      <c r="F138" s="218" t="s">
        <v>167</v>
      </c>
      <c r="G138" s="219" t="s">
        <v>139</v>
      </c>
      <c r="H138" s="220">
        <v>30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38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0.001</v>
      </c>
      <c r="T138" s="227">
        <f>S138*H138</f>
        <v>0.029999999999999999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131</v>
      </c>
      <c r="AT138" s="228" t="s">
        <v>127</v>
      </c>
      <c r="AU138" s="228" t="s">
        <v>83</v>
      </c>
      <c r="AY138" s="14" t="s">
        <v>125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81</v>
      </c>
      <c r="BK138" s="229">
        <f>ROUND(I138*H138,2)</f>
        <v>0</v>
      </c>
      <c r="BL138" s="14" t="s">
        <v>131</v>
      </c>
      <c r="BM138" s="228" t="s">
        <v>262</v>
      </c>
    </row>
    <row r="139" s="2" customFormat="1" ht="24.15" customHeight="1">
      <c r="A139" s="35"/>
      <c r="B139" s="36"/>
      <c r="C139" s="216" t="s">
        <v>169</v>
      </c>
      <c r="D139" s="216" t="s">
        <v>127</v>
      </c>
      <c r="E139" s="217" t="s">
        <v>170</v>
      </c>
      <c r="F139" s="218" t="s">
        <v>171</v>
      </c>
      <c r="G139" s="219" t="s">
        <v>130</v>
      </c>
      <c r="H139" s="220">
        <v>60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0.023300000000000001</v>
      </c>
      <c r="T139" s="227">
        <f>S139*H139</f>
        <v>1.3980000000000001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131</v>
      </c>
      <c r="AT139" s="228" t="s">
        <v>127</v>
      </c>
      <c r="AU139" s="228" t="s">
        <v>83</v>
      </c>
      <c r="AY139" s="14" t="s">
        <v>125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131</v>
      </c>
      <c r="BM139" s="228" t="s">
        <v>263</v>
      </c>
    </row>
    <row r="140" s="2" customFormat="1" ht="24.15" customHeight="1">
      <c r="A140" s="35"/>
      <c r="B140" s="36"/>
      <c r="C140" s="216" t="s">
        <v>8</v>
      </c>
      <c r="D140" s="216" t="s">
        <v>127</v>
      </c>
      <c r="E140" s="217" t="s">
        <v>173</v>
      </c>
      <c r="F140" s="218" t="s">
        <v>174</v>
      </c>
      <c r="G140" s="219" t="s">
        <v>130</v>
      </c>
      <c r="H140" s="220">
        <v>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0.015389999999999999</v>
      </c>
      <c r="R140" s="226">
        <f>Q140*H140</f>
        <v>0.015389999999999999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131</v>
      </c>
      <c r="AT140" s="228" t="s">
        <v>127</v>
      </c>
      <c r="AU140" s="228" t="s">
        <v>83</v>
      </c>
      <c r="AY140" s="14" t="s">
        <v>125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131</v>
      </c>
      <c r="BM140" s="228" t="s">
        <v>264</v>
      </c>
    </row>
    <row r="141" s="2" customFormat="1" ht="24.15" customHeight="1">
      <c r="A141" s="35"/>
      <c r="B141" s="36"/>
      <c r="C141" s="216" t="s">
        <v>176</v>
      </c>
      <c r="D141" s="216" t="s">
        <v>127</v>
      </c>
      <c r="E141" s="217" t="s">
        <v>177</v>
      </c>
      <c r="F141" s="218" t="s">
        <v>178</v>
      </c>
      <c r="G141" s="219" t="s">
        <v>139</v>
      </c>
      <c r="H141" s="220">
        <v>1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38</v>
      </c>
      <c r="O141" s="88"/>
      <c r="P141" s="226">
        <f>O141*H141</f>
        <v>0</v>
      </c>
      <c r="Q141" s="226">
        <v>0.50375000000000003</v>
      </c>
      <c r="R141" s="226">
        <f>Q141*H141</f>
        <v>0.50375000000000003</v>
      </c>
      <c r="S141" s="226">
        <v>2.5</v>
      </c>
      <c r="T141" s="227">
        <f>S141*H141</f>
        <v>2.5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131</v>
      </c>
      <c r="AT141" s="228" t="s">
        <v>127</v>
      </c>
      <c r="AU141" s="228" t="s">
        <v>83</v>
      </c>
      <c r="AY141" s="14" t="s">
        <v>125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81</v>
      </c>
      <c r="BK141" s="229">
        <f>ROUND(I141*H141,2)</f>
        <v>0</v>
      </c>
      <c r="BL141" s="14" t="s">
        <v>131</v>
      </c>
      <c r="BM141" s="228" t="s">
        <v>265</v>
      </c>
    </row>
    <row r="142" s="2" customFormat="1" ht="16.5" customHeight="1">
      <c r="A142" s="35"/>
      <c r="B142" s="36"/>
      <c r="C142" s="230" t="s">
        <v>180</v>
      </c>
      <c r="D142" s="230" t="s">
        <v>181</v>
      </c>
      <c r="E142" s="231" t="s">
        <v>182</v>
      </c>
      <c r="F142" s="232" t="s">
        <v>183</v>
      </c>
      <c r="G142" s="233" t="s">
        <v>184</v>
      </c>
      <c r="H142" s="234">
        <v>1.2</v>
      </c>
      <c r="I142" s="235"/>
      <c r="J142" s="236">
        <f>ROUND(I142*H142,2)</f>
        <v>0</v>
      </c>
      <c r="K142" s="237"/>
      <c r="L142" s="238"/>
      <c r="M142" s="239" t="s">
        <v>1</v>
      </c>
      <c r="N142" s="240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158</v>
      </c>
      <c r="AT142" s="228" t="s">
        <v>181</v>
      </c>
      <c r="AU142" s="228" t="s">
        <v>83</v>
      </c>
      <c r="AY142" s="14" t="s">
        <v>125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131</v>
      </c>
      <c r="BM142" s="228" t="s">
        <v>266</v>
      </c>
    </row>
    <row r="143" s="2" customFormat="1" ht="24.15" customHeight="1">
      <c r="A143" s="35"/>
      <c r="B143" s="36"/>
      <c r="C143" s="216" t="s">
        <v>186</v>
      </c>
      <c r="D143" s="216" t="s">
        <v>127</v>
      </c>
      <c r="E143" s="217" t="s">
        <v>187</v>
      </c>
      <c r="F143" s="218" t="s">
        <v>188</v>
      </c>
      <c r="G143" s="219" t="s">
        <v>130</v>
      </c>
      <c r="H143" s="220">
        <v>60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0.023244399999999998</v>
      </c>
      <c r="R143" s="226">
        <f>Q143*H143</f>
        <v>1.3946639999999999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131</v>
      </c>
      <c r="AT143" s="228" t="s">
        <v>127</v>
      </c>
      <c r="AU143" s="228" t="s">
        <v>83</v>
      </c>
      <c r="AY143" s="14" t="s">
        <v>125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131</v>
      </c>
      <c r="BM143" s="228" t="s">
        <v>267</v>
      </c>
    </row>
    <row r="144" s="2" customFormat="1" ht="24.15" customHeight="1">
      <c r="A144" s="35"/>
      <c r="B144" s="36"/>
      <c r="C144" s="216" t="s">
        <v>190</v>
      </c>
      <c r="D144" s="216" t="s">
        <v>127</v>
      </c>
      <c r="E144" s="217" t="s">
        <v>191</v>
      </c>
      <c r="F144" s="218" t="s">
        <v>192</v>
      </c>
      <c r="G144" s="219" t="s">
        <v>130</v>
      </c>
      <c r="H144" s="220">
        <v>14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0.038850000000000003</v>
      </c>
      <c r="R144" s="226">
        <f>Q144*H144</f>
        <v>0.54390000000000005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131</v>
      </c>
      <c r="AT144" s="228" t="s">
        <v>127</v>
      </c>
      <c r="AU144" s="228" t="s">
        <v>83</v>
      </c>
      <c r="AY144" s="14" t="s">
        <v>125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131</v>
      </c>
      <c r="BM144" s="228" t="s">
        <v>268</v>
      </c>
    </row>
    <row r="145" s="12" customFormat="1" ht="22.8" customHeight="1">
      <c r="A145" s="12"/>
      <c r="B145" s="200"/>
      <c r="C145" s="201"/>
      <c r="D145" s="202" t="s">
        <v>72</v>
      </c>
      <c r="E145" s="214" t="s">
        <v>194</v>
      </c>
      <c r="F145" s="214" t="s">
        <v>195</v>
      </c>
      <c r="G145" s="201"/>
      <c r="H145" s="201"/>
      <c r="I145" s="204"/>
      <c r="J145" s="215">
        <f>BK145</f>
        <v>0</v>
      </c>
      <c r="K145" s="201"/>
      <c r="L145" s="206"/>
      <c r="M145" s="207"/>
      <c r="N145" s="208"/>
      <c r="O145" s="208"/>
      <c r="P145" s="209">
        <f>SUM(P146:P148)</f>
        <v>0</v>
      </c>
      <c r="Q145" s="208"/>
      <c r="R145" s="209">
        <f>SUM(R146:R148)</f>
        <v>0</v>
      </c>
      <c r="S145" s="208"/>
      <c r="T145" s="210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1" t="s">
        <v>81</v>
      </c>
      <c r="AT145" s="212" t="s">
        <v>72</v>
      </c>
      <c r="AU145" s="212" t="s">
        <v>81</v>
      </c>
      <c r="AY145" s="211" t="s">
        <v>125</v>
      </c>
      <c r="BK145" s="213">
        <f>SUM(BK146:BK148)</f>
        <v>0</v>
      </c>
    </row>
    <row r="146" s="2" customFormat="1" ht="24.15" customHeight="1">
      <c r="A146" s="35"/>
      <c r="B146" s="36"/>
      <c r="C146" s="216" t="s">
        <v>196</v>
      </c>
      <c r="D146" s="216" t="s">
        <v>127</v>
      </c>
      <c r="E146" s="217" t="s">
        <v>197</v>
      </c>
      <c r="F146" s="218" t="s">
        <v>198</v>
      </c>
      <c r="G146" s="219" t="s">
        <v>184</v>
      </c>
      <c r="H146" s="220">
        <v>2.4577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131</v>
      </c>
      <c r="AT146" s="228" t="s">
        <v>127</v>
      </c>
      <c r="AU146" s="228" t="s">
        <v>83</v>
      </c>
      <c r="AY146" s="14" t="s">
        <v>125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131</v>
      </c>
      <c r="BM146" s="228" t="s">
        <v>269</v>
      </c>
    </row>
    <row r="147" s="2" customFormat="1" ht="33" customHeight="1">
      <c r="A147" s="35"/>
      <c r="B147" s="36"/>
      <c r="C147" s="216" t="s">
        <v>200</v>
      </c>
      <c r="D147" s="216" t="s">
        <v>127</v>
      </c>
      <c r="E147" s="217" t="s">
        <v>201</v>
      </c>
      <c r="F147" s="218" t="s">
        <v>202</v>
      </c>
      <c r="G147" s="219" t="s">
        <v>184</v>
      </c>
      <c r="H147" s="220">
        <v>2.4577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131</v>
      </c>
      <c r="AT147" s="228" t="s">
        <v>127</v>
      </c>
      <c r="AU147" s="228" t="s">
        <v>83</v>
      </c>
      <c r="AY147" s="14" t="s">
        <v>125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81</v>
      </c>
      <c r="BK147" s="229">
        <f>ROUND(I147*H147,2)</f>
        <v>0</v>
      </c>
      <c r="BL147" s="14" t="s">
        <v>131</v>
      </c>
      <c r="BM147" s="228" t="s">
        <v>270</v>
      </c>
    </row>
    <row r="148" s="2" customFormat="1" ht="33" customHeight="1">
      <c r="A148" s="35"/>
      <c r="B148" s="36"/>
      <c r="C148" s="216" t="s">
        <v>204</v>
      </c>
      <c r="D148" s="216" t="s">
        <v>127</v>
      </c>
      <c r="E148" s="217" t="s">
        <v>205</v>
      </c>
      <c r="F148" s="218" t="s">
        <v>206</v>
      </c>
      <c r="G148" s="219" t="s">
        <v>184</v>
      </c>
      <c r="H148" s="220">
        <v>2.4577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131</v>
      </c>
      <c r="AT148" s="228" t="s">
        <v>127</v>
      </c>
      <c r="AU148" s="228" t="s">
        <v>83</v>
      </c>
      <c r="AY148" s="14" t="s">
        <v>125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131</v>
      </c>
      <c r="BM148" s="228" t="s">
        <v>271</v>
      </c>
    </row>
    <row r="149" s="12" customFormat="1" ht="25.92" customHeight="1">
      <c r="A149" s="12"/>
      <c r="B149" s="200"/>
      <c r="C149" s="201"/>
      <c r="D149" s="202" t="s">
        <v>72</v>
      </c>
      <c r="E149" s="203" t="s">
        <v>208</v>
      </c>
      <c r="F149" s="203" t="s">
        <v>209</v>
      </c>
      <c r="G149" s="201"/>
      <c r="H149" s="201"/>
      <c r="I149" s="204"/>
      <c r="J149" s="205">
        <f>BK149</f>
        <v>0</v>
      </c>
      <c r="K149" s="201"/>
      <c r="L149" s="206"/>
      <c r="M149" s="207"/>
      <c r="N149" s="208"/>
      <c r="O149" s="208"/>
      <c r="P149" s="209">
        <f>P150+P152+P155+P157</f>
        <v>0</v>
      </c>
      <c r="Q149" s="208"/>
      <c r="R149" s="209">
        <f>R150+R152+R155+R157</f>
        <v>0</v>
      </c>
      <c r="S149" s="208"/>
      <c r="T149" s="210">
        <f>T150+T152+T155+T157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144</v>
      </c>
      <c r="AT149" s="212" t="s">
        <v>72</v>
      </c>
      <c r="AU149" s="212" t="s">
        <v>73</v>
      </c>
      <c r="AY149" s="211" t="s">
        <v>125</v>
      </c>
      <c r="BK149" s="213">
        <f>BK150+BK152+BK155+BK157</f>
        <v>0</v>
      </c>
    </row>
    <row r="150" s="12" customFormat="1" ht="22.8" customHeight="1">
      <c r="A150" s="12"/>
      <c r="B150" s="200"/>
      <c r="C150" s="201"/>
      <c r="D150" s="202" t="s">
        <v>72</v>
      </c>
      <c r="E150" s="214" t="s">
        <v>210</v>
      </c>
      <c r="F150" s="214" t="s">
        <v>211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P151</f>
        <v>0</v>
      </c>
      <c r="Q150" s="208"/>
      <c r="R150" s="209">
        <f>R151</f>
        <v>0</v>
      </c>
      <c r="S150" s="208"/>
      <c r="T150" s="210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144</v>
      </c>
      <c r="AT150" s="212" t="s">
        <v>72</v>
      </c>
      <c r="AU150" s="212" t="s">
        <v>81</v>
      </c>
      <c r="AY150" s="211" t="s">
        <v>125</v>
      </c>
      <c r="BK150" s="213">
        <f>BK151</f>
        <v>0</v>
      </c>
    </row>
    <row r="151" s="2" customFormat="1" ht="16.5" customHeight="1">
      <c r="A151" s="35"/>
      <c r="B151" s="36"/>
      <c r="C151" s="216" t="s">
        <v>212</v>
      </c>
      <c r="D151" s="216" t="s">
        <v>127</v>
      </c>
      <c r="E151" s="217" t="s">
        <v>213</v>
      </c>
      <c r="F151" s="218" t="s">
        <v>211</v>
      </c>
      <c r="G151" s="219" t="s">
        <v>214</v>
      </c>
      <c r="H151" s="220">
        <v>1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131</v>
      </c>
      <c r="AT151" s="228" t="s">
        <v>127</v>
      </c>
      <c r="AU151" s="228" t="s">
        <v>83</v>
      </c>
      <c r="AY151" s="14" t="s">
        <v>125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131</v>
      </c>
      <c r="BM151" s="228" t="s">
        <v>272</v>
      </c>
    </row>
    <row r="152" s="12" customFormat="1" ht="22.8" customHeight="1">
      <c r="A152" s="12"/>
      <c r="B152" s="200"/>
      <c r="C152" s="201"/>
      <c r="D152" s="202" t="s">
        <v>72</v>
      </c>
      <c r="E152" s="214" t="s">
        <v>216</v>
      </c>
      <c r="F152" s="214" t="s">
        <v>217</v>
      </c>
      <c r="G152" s="201"/>
      <c r="H152" s="201"/>
      <c r="I152" s="204"/>
      <c r="J152" s="215">
        <f>BK152</f>
        <v>0</v>
      </c>
      <c r="K152" s="201"/>
      <c r="L152" s="206"/>
      <c r="M152" s="207"/>
      <c r="N152" s="208"/>
      <c r="O152" s="208"/>
      <c r="P152" s="209">
        <f>SUM(P153:P154)</f>
        <v>0</v>
      </c>
      <c r="Q152" s="208"/>
      <c r="R152" s="209">
        <f>SUM(R153:R154)</f>
        <v>0</v>
      </c>
      <c r="S152" s="208"/>
      <c r="T152" s="210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1" t="s">
        <v>144</v>
      </c>
      <c r="AT152" s="212" t="s">
        <v>72</v>
      </c>
      <c r="AU152" s="212" t="s">
        <v>81</v>
      </c>
      <c r="AY152" s="211" t="s">
        <v>125</v>
      </c>
      <c r="BK152" s="213">
        <f>SUM(BK153:BK154)</f>
        <v>0</v>
      </c>
    </row>
    <row r="153" s="2" customFormat="1" ht="16.5" customHeight="1">
      <c r="A153" s="35"/>
      <c r="B153" s="36"/>
      <c r="C153" s="216" t="s">
        <v>7</v>
      </c>
      <c r="D153" s="216" t="s">
        <v>127</v>
      </c>
      <c r="E153" s="217" t="s">
        <v>218</v>
      </c>
      <c r="F153" s="218" t="s">
        <v>219</v>
      </c>
      <c r="G153" s="219" t="s">
        <v>214</v>
      </c>
      <c r="H153" s="220">
        <v>1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131</v>
      </c>
      <c r="AT153" s="228" t="s">
        <v>127</v>
      </c>
      <c r="AU153" s="228" t="s">
        <v>83</v>
      </c>
      <c r="AY153" s="14" t="s">
        <v>125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131</v>
      </c>
      <c r="BM153" s="228" t="s">
        <v>273</v>
      </c>
    </row>
    <row r="154" s="2" customFormat="1" ht="16.5" customHeight="1">
      <c r="A154" s="35"/>
      <c r="B154" s="36"/>
      <c r="C154" s="216" t="s">
        <v>221</v>
      </c>
      <c r="D154" s="216" t="s">
        <v>127</v>
      </c>
      <c r="E154" s="217" t="s">
        <v>222</v>
      </c>
      <c r="F154" s="218" t="s">
        <v>223</v>
      </c>
      <c r="G154" s="219" t="s">
        <v>214</v>
      </c>
      <c r="H154" s="220">
        <v>1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38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131</v>
      </c>
      <c r="AT154" s="228" t="s">
        <v>127</v>
      </c>
      <c r="AU154" s="228" t="s">
        <v>83</v>
      </c>
      <c r="AY154" s="14" t="s">
        <v>125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81</v>
      </c>
      <c r="BK154" s="229">
        <f>ROUND(I154*H154,2)</f>
        <v>0</v>
      </c>
      <c r="BL154" s="14" t="s">
        <v>131</v>
      </c>
      <c r="BM154" s="228" t="s">
        <v>274</v>
      </c>
    </row>
    <row r="155" s="12" customFormat="1" ht="22.8" customHeight="1">
      <c r="A155" s="12"/>
      <c r="B155" s="200"/>
      <c r="C155" s="201"/>
      <c r="D155" s="202" t="s">
        <v>72</v>
      </c>
      <c r="E155" s="214" t="s">
        <v>226</v>
      </c>
      <c r="F155" s="214" t="s">
        <v>227</v>
      </c>
      <c r="G155" s="201"/>
      <c r="H155" s="201"/>
      <c r="I155" s="204"/>
      <c r="J155" s="215">
        <f>BK155</f>
        <v>0</v>
      </c>
      <c r="K155" s="201"/>
      <c r="L155" s="206"/>
      <c r="M155" s="207"/>
      <c r="N155" s="208"/>
      <c r="O155" s="208"/>
      <c r="P155" s="209">
        <f>P156</f>
        <v>0</v>
      </c>
      <c r="Q155" s="208"/>
      <c r="R155" s="209">
        <f>R156</f>
        <v>0</v>
      </c>
      <c r="S155" s="208"/>
      <c r="T155" s="210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1" t="s">
        <v>144</v>
      </c>
      <c r="AT155" s="212" t="s">
        <v>72</v>
      </c>
      <c r="AU155" s="212" t="s">
        <v>81</v>
      </c>
      <c r="AY155" s="211" t="s">
        <v>125</v>
      </c>
      <c r="BK155" s="213">
        <f>BK156</f>
        <v>0</v>
      </c>
    </row>
    <row r="156" s="2" customFormat="1" ht="16.5" customHeight="1">
      <c r="A156" s="35"/>
      <c r="B156" s="36"/>
      <c r="C156" s="216" t="s">
        <v>228</v>
      </c>
      <c r="D156" s="216" t="s">
        <v>127</v>
      </c>
      <c r="E156" s="217" t="s">
        <v>229</v>
      </c>
      <c r="F156" s="218" t="s">
        <v>230</v>
      </c>
      <c r="G156" s="219" t="s">
        <v>214</v>
      </c>
      <c r="H156" s="220">
        <v>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131</v>
      </c>
      <c r="AT156" s="228" t="s">
        <v>127</v>
      </c>
      <c r="AU156" s="228" t="s">
        <v>83</v>
      </c>
      <c r="AY156" s="14" t="s">
        <v>125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131</v>
      </c>
      <c r="BM156" s="228" t="s">
        <v>275</v>
      </c>
    </row>
    <row r="157" s="12" customFormat="1" ht="22.8" customHeight="1">
      <c r="A157" s="12"/>
      <c r="B157" s="200"/>
      <c r="C157" s="201"/>
      <c r="D157" s="202" t="s">
        <v>72</v>
      </c>
      <c r="E157" s="214" t="s">
        <v>232</v>
      </c>
      <c r="F157" s="214" t="s">
        <v>233</v>
      </c>
      <c r="G157" s="201"/>
      <c r="H157" s="201"/>
      <c r="I157" s="204"/>
      <c r="J157" s="215">
        <f>BK157</f>
        <v>0</v>
      </c>
      <c r="K157" s="201"/>
      <c r="L157" s="206"/>
      <c r="M157" s="207"/>
      <c r="N157" s="208"/>
      <c r="O157" s="208"/>
      <c r="P157" s="209">
        <f>P158</f>
        <v>0</v>
      </c>
      <c r="Q157" s="208"/>
      <c r="R157" s="209">
        <f>R158</f>
        <v>0</v>
      </c>
      <c r="S157" s="208"/>
      <c r="T157" s="210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144</v>
      </c>
      <c r="AT157" s="212" t="s">
        <v>72</v>
      </c>
      <c r="AU157" s="212" t="s">
        <v>81</v>
      </c>
      <c r="AY157" s="211" t="s">
        <v>125</v>
      </c>
      <c r="BK157" s="213">
        <f>BK158</f>
        <v>0</v>
      </c>
    </row>
    <row r="158" s="2" customFormat="1" ht="16.5" customHeight="1">
      <c r="A158" s="35"/>
      <c r="B158" s="36"/>
      <c r="C158" s="216" t="s">
        <v>234</v>
      </c>
      <c r="D158" s="216" t="s">
        <v>127</v>
      </c>
      <c r="E158" s="217" t="s">
        <v>235</v>
      </c>
      <c r="F158" s="218" t="s">
        <v>236</v>
      </c>
      <c r="G158" s="219" t="s">
        <v>214</v>
      </c>
      <c r="H158" s="220">
        <v>1</v>
      </c>
      <c r="I158" s="221"/>
      <c r="J158" s="222">
        <f>ROUND(I158*H158,2)</f>
        <v>0</v>
      </c>
      <c r="K158" s="223"/>
      <c r="L158" s="41"/>
      <c r="M158" s="241" t="s">
        <v>1</v>
      </c>
      <c r="N158" s="242" t="s">
        <v>38</v>
      </c>
      <c r="O158" s="243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131</v>
      </c>
      <c r="AT158" s="228" t="s">
        <v>127</v>
      </c>
      <c r="AU158" s="228" t="s">
        <v>83</v>
      </c>
      <c r="AY158" s="14" t="s">
        <v>125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81</v>
      </c>
      <c r="BK158" s="229">
        <f>ROUND(I158*H158,2)</f>
        <v>0</v>
      </c>
      <c r="BL158" s="14" t="s">
        <v>131</v>
      </c>
      <c r="BM158" s="228" t="s">
        <v>276</v>
      </c>
    </row>
    <row r="159" s="2" customFormat="1" ht="6.96" customHeight="1">
      <c r="A159" s="35"/>
      <c r="B159" s="63"/>
      <c r="C159" s="64"/>
      <c r="D159" s="64"/>
      <c r="E159" s="64"/>
      <c r="F159" s="64"/>
      <c r="G159" s="64"/>
      <c r="H159" s="64"/>
      <c r="I159" s="64"/>
      <c r="J159" s="64"/>
      <c r="K159" s="64"/>
      <c r="L159" s="41"/>
      <c r="M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</row>
  </sheetData>
  <sheetProtection sheet="1" autoFilter="0" formatColumns="0" formatRows="0" objects="1" scenarios="1" spinCount="100000" saltValue="ruPIx4b3ZdOv/iJoQCNu1zGJUU7BGYQr5ko2tk8ndGDtfZeob4eFEA3G6MNuTFeFYsn+efRkpeWBVB5mdag/0Q==" hashValue="QI9JQ9j32kfBuHfhpQ58p0SvyYr8Z7gb70GExwUJ5ocA+C8bW5KVlJlA5gMighMoPkMCgwht7zfHq4AD/9HMSQ==" algorithmName="SHA-512" password="CC35"/>
  <autoFilter ref="C124:K15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Šedivcová Jitka</dc:creator>
  <cp:lastModifiedBy>Šedivcová Jitka</cp:lastModifiedBy>
  <dcterms:created xsi:type="dcterms:W3CDTF">2024-09-05T16:49:19Z</dcterms:created>
  <dcterms:modified xsi:type="dcterms:W3CDTF">2024-09-05T16:49:24Z</dcterms:modified>
</cp:coreProperties>
</file>